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0B857A51-0434-4F22-9C01-2DB9517C89F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NOME_DO_ALUNO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7" i="1" l="1"/>
  <c r="G27" i="1" s="1"/>
  <c r="F28" i="1"/>
  <c r="G28" i="1" s="1"/>
  <c r="G29" i="1"/>
  <c r="G30" i="1"/>
  <c r="G31" i="1"/>
  <c r="G32" i="1"/>
  <c r="G33" i="1"/>
  <c r="F34" i="1"/>
  <c r="G34" i="1" s="1"/>
  <c r="G35" i="1"/>
  <c r="G36" i="1"/>
  <c r="G38" i="1"/>
  <c r="G40" i="1"/>
  <c r="G41" i="1"/>
  <c r="G43" i="1"/>
  <c r="G45" i="1"/>
  <c r="C46" i="1" s="1"/>
  <c r="F9" i="1"/>
  <c r="D57" i="1" l="1"/>
  <c r="E57" i="1" s="1"/>
  <c r="I46" i="1"/>
  <c r="D46" i="1" s="1"/>
  <c r="C42" i="1"/>
  <c r="C44" i="1"/>
  <c r="D56" i="1" s="1"/>
  <c r="E56" i="1" s="1"/>
  <c r="C39" i="1"/>
  <c r="C37" i="1"/>
  <c r="G18" i="1"/>
  <c r="G24" i="1"/>
  <c r="G23" i="1"/>
  <c r="G22" i="1"/>
  <c r="G21" i="1"/>
  <c r="G20" i="1"/>
  <c r="G19" i="1"/>
  <c r="G17" i="1"/>
  <c r="F25" i="1"/>
  <c r="G25" i="1" s="1"/>
  <c r="F16" i="1"/>
  <c r="G16" i="1" s="1"/>
  <c r="D53" i="1" l="1"/>
  <c r="E53" i="1" s="1"/>
  <c r="I37" i="1"/>
  <c r="D37" i="1" s="1"/>
  <c r="D54" i="1"/>
  <c r="E54" i="1" s="1"/>
  <c r="I39" i="1"/>
  <c r="D39" i="1" s="1"/>
  <c r="I42" i="1"/>
  <c r="D42" i="1" s="1"/>
  <c r="D55" i="1"/>
  <c r="E55" i="1" s="1"/>
  <c r="I44" i="1"/>
  <c r="D44" i="1" s="1"/>
  <c r="C26" i="1"/>
  <c r="F11" i="1"/>
  <c r="G11" i="1" s="1"/>
  <c r="F13" i="1"/>
  <c r="G13" i="1" s="1"/>
  <c r="F14" i="1"/>
  <c r="G14" i="1" s="1"/>
  <c r="F10" i="1"/>
  <c r="G10" i="1" s="1"/>
  <c r="G9" i="1"/>
  <c r="F12" i="1"/>
  <c r="G12" i="1" s="1"/>
  <c r="D52" i="1" l="1"/>
  <c r="E52" i="1" s="1"/>
  <c r="I26" i="1"/>
  <c r="D26" i="1" s="1"/>
  <c r="C15" i="1"/>
  <c r="D51" i="1" s="1"/>
  <c r="E51" i="1" s="1"/>
  <c r="I15" i="1" l="1"/>
  <c r="D15" i="1" s="1"/>
  <c r="D58" i="1"/>
  <c r="C47" i="1"/>
  <c r="C59" i="1" l="1"/>
</calcChain>
</file>

<file path=xl/sharedStrings.xml><?xml version="1.0" encoding="utf-8"?>
<sst xmlns="http://schemas.openxmlformats.org/spreadsheetml/2006/main" count="152" uniqueCount="103">
  <si>
    <t>Participação em disciplinas institucionais.</t>
  </si>
  <si>
    <t>Participação em outros programas de formação complementar.</t>
  </si>
  <si>
    <t>PESQUISA</t>
  </si>
  <si>
    <t>Participação em pesquisas científicas / acadêmicas.</t>
  </si>
  <si>
    <t>EXTENSÃO</t>
  </si>
  <si>
    <t>Apresentação de trabalho.</t>
  </si>
  <si>
    <t>Representação estudantil.</t>
  </si>
  <si>
    <t>Participação no Centro Acadêmico do Curso.</t>
  </si>
  <si>
    <t>ATIVIDADE</t>
  </si>
  <si>
    <t>GRUPO</t>
  </si>
  <si>
    <t>CARGA HORÁRIA CUMPRIDA</t>
  </si>
  <si>
    <t xml:space="preserve">Total de Horas:   </t>
  </si>
  <si>
    <t>ENSINO</t>
  </si>
  <si>
    <r>
      <t xml:space="preserve">INSTITUTO FEDERAL DE EDUCAÇÃO, CIÊNCIA E TECNOLOGIA BAIANO - </t>
    </r>
    <r>
      <rPr>
        <b/>
        <i/>
        <sz val="13"/>
        <color rgb="FF000000"/>
        <rFont val="Arial Black"/>
        <family val="2"/>
      </rPr>
      <t>CAMPUS</t>
    </r>
    <r>
      <rPr>
        <b/>
        <sz val="13"/>
        <color rgb="FF000000"/>
        <rFont val="Arial Black"/>
        <family val="2"/>
      </rPr>
      <t xml:space="preserve"> SERRINHA</t>
    </r>
  </si>
  <si>
    <t>Subtotal - Ensino:</t>
  </si>
  <si>
    <t>Participação em programas de formação complementar (PIBID).</t>
  </si>
  <si>
    <t>-</t>
  </si>
  <si>
    <t>Subtotal - Pesquisa:</t>
  </si>
  <si>
    <t>Participação em projetos de iniciação científica como bolsista ou voluntário(a).</t>
  </si>
  <si>
    <t>Participação em cursos na área de formação ou afins, como ministrante.</t>
  </si>
  <si>
    <t>Trabalhos voluntários em instituições devidamente reconhecidas.</t>
  </si>
  <si>
    <t>Aprovação ou premiação em concursos na área de formação.</t>
  </si>
  <si>
    <t>Atividades artísticas e socioculturais em eventos e/ou instituições reconhecidas.</t>
  </si>
  <si>
    <t>Subtotal - Extensão:</t>
  </si>
  <si>
    <t>Elaborada pela Prof.ª Dr.ª Tatiane Tagino Comin (tatiane.comin@ifbaiano.edu.br).</t>
  </si>
  <si>
    <r>
      <rPr>
        <b/>
        <sz val="12.5"/>
        <color rgb="FF000000"/>
        <rFont val="Arial"/>
        <family val="2"/>
      </rPr>
      <t>50%</t>
    </r>
    <r>
      <rPr>
        <sz val="12.5"/>
        <color rgb="FF000000"/>
        <rFont val="Arial"/>
        <family val="2"/>
      </rPr>
      <t xml:space="preserve"> da CH total realizada.</t>
    </r>
  </si>
  <si>
    <r>
      <rPr>
        <b/>
        <sz val="12.5"/>
        <color rgb="FF000000"/>
        <rFont val="Arial"/>
        <family val="2"/>
      </rPr>
      <t>25%</t>
    </r>
    <r>
      <rPr>
        <sz val="12.5"/>
        <color rgb="FF000000"/>
        <rFont val="Arial"/>
        <family val="2"/>
      </rPr>
      <t xml:space="preserve"> da CH total realizada.</t>
    </r>
  </si>
  <si>
    <r>
      <t xml:space="preserve">Trabalhos publicados na área de formação (até </t>
    </r>
    <r>
      <rPr>
        <b/>
        <sz val="12.5"/>
        <color rgb="FF000000"/>
        <rFont val="Arial"/>
        <family val="2"/>
      </rPr>
      <t>100h</t>
    </r>
    <r>
      <rPr>
        <sz val="12.5"/>
        <color rgb="FF000000"/>
        <rFont val="Arial"/>
        <family val="2"/>
      </rPr>
      <t>).</t>
    </r>
  </si>
  <si>
    <r>
      <rPr>
        <b/>
        <sz val="12.5"/>
        <color rgb="FF000000"/>
        <rFont val="Arial"/>
        <family val="2"/>
      </rPr>
      <t>50h</t>
    </r>
    <r>
      <rPr>
        <sz val="12.5"/>
        <color rgb="FF000000"/>
        <rFont val="Arial"/>
        <family val="2"/>
      </rPr>
      <t xml:space="preserve"> por livro com conselho editorial.</t>
    </r>
  </si>
  <si>
    <r>
      <rPr>
        <b/>
        <sz val="12.5"/>
        <color rgb="FF000000"/>
        <rFont val="Arial"/>
        <family val="2"/>
      </rPr>
      <t>40h</t>
    </r>
    <r>
      <rPr>
        <sz val="12.5"/>
        <color rgb="FF000000"/>
        <rFont val="Arial"/>
        <family val="2"/>
      </rPr>
      <t xml:space="preserve"> por trabalho completo em revista indexada, impressa ou eletrônica.</t>
    </r>
  </si>
  <si>
    <r>
      <rPr>
        <b/>
        <sz val="12.5"/>
        <color rgb="FF000000"/>
        <rFont val="Arial"/>
        <family val="2"/>
      </rPr>
      <t>40h</t>
    </r>
    <r>
      <rPr>
        <sz val="12.5"/>
        <color rgb="FF000000"/>
        <rFont val="Arial"/>
        <family val="2"/>
      </rPr>
      <t xml:space="preserve"> por capítulos de livro com conselho editorial.</t>
    </r>
  </si>
  <si>
    <r>
      <rPr>
        <b/>
        <sz val="12.5"/>
        <color rgb="FF000000"/>
        <rFont val="Arial"/>
        <family val="2"/>
      </rPr>
      <t>20h</t>
    </r>
    <r>
      <rPr>
        <sz val="12.5"/>
        <color rgb="FF000000"/>
        <rFont val="Arial"/>
        <family val="2"/>
      </rPr>
      <t xml:space="preserve"> por trabalho completo em anais com conselho editorial.</t>
    </r>
  </si>
  <si>
    <r>
      <rPr>
        <b/>
        <sz val="12.5"/>
        <color rgb="FF000000"/>
        <rFont val="Arial"/>
        <family val="2"/>
      </rPr>
      <t>20h</t>
    </r>
    <r>
      <rPr>
        <sz val="12.5"/>
        <color rgb="FF000000"/>
        <rFont val="Arial"/>
        <family val="2"/>
      </rPr>
      <t xml:space="preserve"> por trabalho completo em revista especializada, mas não indexada.</t>
    </r>
  </si>
  <si>
    <r>
      <rPr>
        <b/>
        <sz val="12.5"/>
        <color rgb="FF000000"/>
        <rFont val="Arial"/>
        <family val="2"/>
      </rPr>
      <t>10h</t>
    </r>
    <r>
      <rPr>
        <sz val="12.5"/>
        <color rgb="FF000000"/>
        <rFont val="Arial"/>
        <family val="2"/>
      </rPr>
      <t xml:space="preserve"> por trabalho completo em anais sem conselho editorial.</t>
    </r>
  </si>
  <si>
    <r>
      <rPr>
        <b/>
        <sz val="12.5"/>
        <color rgb="FF000000"/>
        <rFont val="Arial"/>
        <family val="2"/>
      </rPr>
      <t>5h</t>
    </r>
    <r>
      <rPr>
        <sz val="12.5"/>
        <color rgb="FF000000"/>
        <rFont val="Arial"/>
        <family val="2"/>
      </rPr>
      <t xml:space="preserve"> por resumo em revista especializada, mas não indexada.</t>
    </r>
  </si>
  <si>
    <r>
      <rPr>
        <b/>
        <sz val="12.5"/>
        <color rgb="FF000000"/>
        <rFont val="Arial"/>
        <family val="2"/>
      </rPr>
      <t>5h</t>
    </r>
    <r>
      <rPr>
        <sz val="12.5"/>
        <color rgb="FF000000"/>
        <rFont val="Arial"/>
        <family val="2"/>
      </rPr>
      <t xml:space="preserve"> por resumo em anais.</t>
    </r>
  </si>
  <si>
    <r>
      <rPr>
        <b/>
        <sz val="12.5"/>
        <color rgb="FF000000"/>
        <rFont val="Arial"/>
        <family val="2"/>
      </rPr>
      <t>100%</t>
    </r>
    <r>
      <rPr>
        <sz val="12.5"/>
        <color rgb="FF000000"/>
        <rFont val="Arial"/>
        <family val="2"/>
      </rPr>
      <t xml:space="preserve"> da CH total realizada.</t>
    </r>
  </si>
  <si>
    <r>
      <rPr>
        <b/>
        <sz val="12.5"/>
        <color rgb="FF000000"/>
        <rFont val="Arial"/>
        <family val="2"/>
      </rPr>
      <t>5h</t>
    </r>
    <r>
      <rPr>
        <sz val="12.5"/>
        <color rgb="FF000000"/>
        <rFont val="Arial"/>
        <family val="2"/>
      </rPr>
      <t xml:space="preserve"> para cada apresentação.</t>
    </r>
  </si>
  <si>
    <r>
      <rPr>
        <b/>
        <sz val="12.5"/>
        <color rgb="FF000000"/>
        <rFont val="Arial"/>
        <family val="2"/>
      </rPr>
      <t>10h</t>
    </r>
    <r>
      <rPr>
        <sz val="12.5"/>
        <color rgb="FF000000"/>
        <rFont val="Arial"/>
        <family val="2"/>
      </rPr>
      <t xml:space="preserve"> para cada comissão.</t>
    </r>
  </si>
  <si>
    <r>
      <rPr>
        <b/>
        <sz val="12.5"/>
        <color rgb="FF000000"/>
        <rFont val="Arial"/>
        <family val="2"/>
      </rPr>
      <t>10h</t>
    </r>
    <r>
      <rPr>
        <sz val="12.5"/>
        <color rgb="FF000000"/>
        <rFont val="Arial"/>
        <family val="2"/>
      </rPr>
      <t xml:space="preserve"> por semestre.</t>
    </r>
  </si>
  <si>
    <r>
      <rPr>
        <b/>
        <sz val="12.5"/>
        <color rgb="FF000000"/>
        <rFont val="Arial"/>
        <family val="2"/>
      </rPr>
      <t>10h</t>
    </r>
    <r>
      <rPr>
        <sz val="12.5"/>
        <color rgb="FF000000"/>
        <rFont val="Arial"/>
        <family val="2"/>
      </rPr>
      <t xml:space="preserve"> por aprovação ou premiação.</t>
    </r>
  </si>
  <si>
    <t xml:space="preserve">Carga Horária cumprida  </t>
  </si>
  <si>
    <t>Discente:</t>
  </si>
  <si>
    <t>Turma:</t>
  </si>
  <si>
    <t xml:space="preserve"> EXTENSÃO</t>
  </si>
  <si>
    <t>TOTAL DE HORAS</t>
  </si>
  <si>
    <t xml:space="preserve">Participação em disciplinas externas (máximo de 80h). </t>
  </si>
  <si>
    <t xml:space="preserve">Participação em programas de monitoria, como monitor (a). </t>
  </si>
  <si>
    <t xml:space="preserve">Participação em cursos na área de ensino. </t>
  </si>
  <si>
    <r>
      <t xml:space="preserve">Até </t>
    </r>
    <r>
      <rPr>
        <b/>
        <sz val="12.5"/>
        <color rgb="FF000000"/>
        <rFont val="Arial"/>
        <family val="2"/>
      </rPr>
      <t>duas</t>
    </r>
    <r>
      <rPr>
        <sz val="12.5"/>
        <color rgb="FF000000"/>
        <rFont val="Arial"/>
        <family val="2"/>
      </rPr>
      <t xml:space="preserve"> disciplinas.</t>
    </r>
  </si>
  <si>
    <r>
      <t xml:space="preserve">Até </t>
    </r>
    <r>
      <rPr>
        <b/>
        <sz val="12.5"/>
        <color rgb="FF000000"/>
        <rFont val="Arial"/>
        <family val="2"/>
      </rPr>
      <t xml:space="preserve">dois </t>
    </r>
    <r>
      <rPr>
        <sz val="12.5"/>
        <color rgb="FF000000"/>
        <rFont val="Arial"/>
        <family val="2"/>
      </rPr>
      <t>semestres.</t>
    </r>
  </si>
  <si>
    <r>
      <t xml:space="preserve">Até </t>
    </r>
    <r>
      <rPr>
        <b/>
        <sz val="12.5"/>
        <color rgb="FF000000"/>
        <rFont val="Arial"/>
        <family val="2"/>
      </rPr>
      <t>120h</t>
    </r>
    <r>
      <rPr>
        <sz val="12.5"/>
        <color rgb="FF000000"/>
        <rFont val="Arial"/>
        <family val="2"/>
      </rPr>
      <t>.</t>
    </r>
  </si>
  <si>
    <r>
      <t xml:space="preserve">Até </t>
    </r>
    <r>
      <rPr>
        <b/>
        <sz val="12.5"/>
        <color rgb="FF000000"/>
        <rFont val="Arial"/>
        <family val="2"/>
      </rPr>
      <t xml:space="preserve">dois </t>
    </r>
    <r>
      <rPr>
        <sz val="12.5"/>
        <color rgb="FF000000"/>
        <rFont val="Arial"/>
        <family val="2"/>
      </rPr>
      <t>cursos.</t>
    </r>
  </si>
  <si>
    <r>
      <t>Até</t>
    </r>
    <r>
      <rPr>
        <b/>
        <sz val="12.5"/>
        <color rgb="FF000000"/>
        <rFont val="Arial"/>
        <family val="2"/>
      </rPr>
      <t xml:space="preserve"> duas </t>
    </r>
    <r>
      <rPr>
        <sz val="12.5"/>
        <color rgb="FF000000"/>
        <rFont val="Arial"/>
        <family val="2"/>
      </rPr>
      <t>publicações.</t>
    </r>
  </si>
  <si>
    <r>
      <t xml:space="preserve">Até </t>
    </r>
    <r>
      <rPr>
        <b/>
        <sz val="12.5"/>
        <color rgb="FF000000"/>
        <rFont val="Arial"/>
        <family val="2"/>
      </rPr>
      <t>duas</t>
    </r>
    <r>
      <rPr>
        <sz val="12.5"/>
        <color rgb="FF000000"/>
        <rFont val="Arial"/>
        <family val="2"/>
      </rPr>
      <t xml:space="preserve"> publicações.</t>
    </r>
  </si>
  <si>
    <r>
      <t xml:space="preserve">Até </t>
    </r>
    <r>
      <rPr>
        <b/>
        <sz val="12.5"/>
        <color rgb="FF000000"/>
        <rFont val="Arial"/>
        <family val="2"/>
      </rPr>
      <t xml:space="preserve">duas </t>
    </r>
    <r>
      <rPr>
        <sz val="12.5"/>
        <color rgb="FF000000"/>
        <rFont val="Arial"/>
        <family val="2"/>
      </rPr>
      <t>publicações.</t>
    </r>
  </si>
  <si>
    <r>
      <t xml:space="preserve">Até </t>
    </r>
    <r>
      <rPr>
        <b/>
        <sz val="12.5"/>
        <color rgb="FF000000"/>
        <rFont val="Arial"/>
        <family val="2"/>
      </rPr>
      <t>quatro</t>
    </r>
    <r>
      <rPr>
        <sz val="12.5"/>
        <color rgb="FF000000"/>
        <rFont val="Arial"/>
        <family val="2"/>
      </rPr>
      <t xml:space="preserve"> publicações.</t>
    </r>
  </si>
  <si>
    <t>ARTÍSTICAS E SOCIO CULTURAIS</t>
  </si>
  <si>
    <t>REPRESENTAÇÃO ESTUDANTIL</t>
  </si>
  <si>
    <t>REPRESEN- TAÇÃO ESTUDANTIL</t>
  </si>
  <si>
    <t>TRABALHO VOLUNTÁRIO</t>
  </si>
  <si>
    <t>APROVAÇÃO/ PREMIAÇÃO EM CONCURSOS</t>
  </si>
  <si>
    <t>Subtotal - Artística e Socioculturais:</t>
  </si>
  <si>
    <t>Subtotal - Representação Estudantil:</t>
  </si>
  <si>
    <t>Subtotal - Trabalho Voluntário:</t>
  </si>
  <si>
    <t>Subtotal - Aprovação/Premiação em Concursos:</t>
  </si>
  <si>
    <t xml:space="preserve">Participação em seminários, palestras, congressos, conferências, encontros, cursos de atualização e similares. </t>
  </si>
  <si>
    <t>PIBIEX ou outros programas de extensão.</t>
  </si>
  <si>
    <t>Estágios não obrigatórios.</t>
  </si>
  <si>
    <t xml:space="preserve">Participação em trabalho de campo realizado em evento, curso de extensão, minicursos ou oficinas. </t>
  </si>
  <si>
    <t xml:space="preserve">Participação em ações de extensão comunitária ou outros projetos de alcance social, organizados pelo Instituto, prefeituras, conselhos municipais, associação de bairros, centros de atendimento comunitários e entidades representativas. </t>
  </si>
  <si>
    <t xml:space="preserve">Elaboração e coordenação de projetos de extensão comunitária ou outros projetos de alcance social, organizados pelo Instituto, prefeituras, conselhos municipais, associação de bairros, centros de atendimento comunitários e entidades representativas. </t>
  </si>
  <si>
    <t>Divulgação de ações do Instituto Federal Baiano.</t>
  </si>
  <si>
    <t xml:space="preserve">Participação em comissão organizadora ou de apoio. </t>
  </si>
  <si>
    <r>
      <rPr>
        <b/>
        <sz val="12.5"/>
        <color rgb="FF000000"/>
        <rFont val="Arial"/>
        <family val="2"/>
      </rPr>
      <t>33%</t>
    </r>
    <r>
      <rPr>
        <sz val="12.5"/>
        <color rgb="FF000000"/>
        <rFont val="Arial"/>
        <family val="2"/>
      </rPr>
      <t xml:space="preserve"> da CH total realizada                                                                                   </t>
    </r>
    <r>
      <rPr>
        <sz val="12"/>
        <color rgb="FF000000"/>
        <rFont val="Arial"/>
        <family val="2"/>
      </rPr>
      <t xml:space="preserve">(Proporção: </t>
    </r>
    <r>
      <rPr>
        <b/>
        <sz val="12"/>
        <color rgb="FF000000"/>
        <rFont val="Arial"/>
        <family val="2"/>
      </rPr>
      <t xml:space="preserve">3h </t>
    </r>
    <r>
      <rPr>
        <sz val="12"/>
        <color rgb="FF000000"/>
        <rFont val="Arial"/>
        <family val="2"/>
      </rPr>
      <t xml:space="preserve">de atividades desenvolvidas = </t>
    </r>
    <r>
      <rPr>
        <b/>
        <sz val="12"/>
        <color rgb="FF000000"/>
        <rFont val="Arial"/>
        <family val="2"/>
      </rPr>
      <t>1h</t>
    </r>
    <r>
      <rPr>
        <sz val="12"/>
        <color rgb="FF000000"/>
        <rFont val="Arial"/>
        <family val="2"/>
      </rPr>
      <t xml:space="preserve"> de atividade curricular)</t>
    </r>
  </si>
  <si>
    <r>
      <t xml:space="preserve">Até </t>
    </r>
    <r>
      <rPr>
        <b/>
        <sz val="12.5"/>
        <color rgb="FF000000"/>
        <rFont val="Arial"/>
        <family val="2"/>
      </rPr>
      <t>dez</t>
    </r>
    <r>
      <rPr>
        <sz val="12.5"/>
        <color rgb="FF000000"/>
        <rFont val="Arial"/>
        <family val="2"/>
      </rPr>
      <t xml:space="preserve"> atividades.</t>
    </r>
  </si>
  <si>
    <r>
      <t xml:space="preserve">Até </t>
    </r>
    <r>
      <rPr>
        <b/>
        <sz val="12.5"/>
        <color rgb="FF000000"/>
        <rFont val="Arial"/>
        <family val="2"/>
      </rPr>
      <t>20h.</t>
    </r>
  </si>
  <si>
    <r>
      <t xml:space="preserve">Até </t>
    </r>
    <r>
      <rPr>
        <b/>
        <sz val="12.5"/>
        <color rgb="FF000000"/>
        <rFont val="Arial"/>
        <family val="2"/>
      </rPr>
      <t>dois</t>
    </r>
    <r>
      <rPr>
        <sz val="12.5"/>
        <color rgb="FF000000"/>
        <rFont val="Arial"/>
        <family val="2"/>
      </rPr>
      <t xml:space="preserve"> cursos.</t>
    </r>
  </si>
  <si>
    <r>
      <t xml:space="preserve">Até </t>
    </r>
    <r>
      <rPr>
        <b/>
        <sz val="12.5"/>
        <color rgb="FF000000"/>
        <rFont val="Arial"/>
        <family val="2"/>
      </rPr>
      <t>cinco</t>
    </r>
    <r>
      <rPr>
        <sz val="12.5"/>
        <color rgb="FF000000"/>
        <rFont val="Arial"/>
        <family val="2"/>
      </rPr>
      <t xml:space="preserve"> apresentações.</t>
    </r>
  </si>
  <si>
    <r>
      <t xml:space="preserve">Até </t>
    </r>
    <r>
      <rPr>
        <b/>
        <sz val="12.5"/>
        <color rgb="FF000000"/>
        <rFont val="Arial"/>
        <family val="2"/>
      </rPr>
      <t>três</t>
    </r>
    <r>
      <rPr>
        <sz val="12.5"/>
        <color rgb="FF000000"/>
        <rFont val="Arial"/>
        <family val="2"/>
      </rPr>
      <t xml:space="preserve"> comissões.</t>
    </r>
  </si>
  <si>
    <r>
      <t xml:space="preserve">Até </t>
    </r>
    <r>
      <rPr>
        <b/>
        <sz val="12.5"/>
        <color rgb="FF000000"/>
        <rFont val="Arial"/>
        <family val="2"/>
      </rPr>
      <t xml:space="preserve">três </t>
    </r>
    <r>
      <rPr>
        <sz val="12.5"/>
        <color rgb="FF000000"/>
        <rFont val="Arial"/>
        <family val="2"/>
      </rPr>
      <t>atividades.</t>
    </r>
  </si>
  <si>
    <r>
      <t xml:space="preserve">Até </t>
    </r>
    <r>
      <rPr>
        <b/>
        <sz val="12.5"/>
        <color rgb="FF000000"/>
        <rFont val="Arial"/>
        <family val="2"/>
      </rPr>
      <t>40h</t>
    </r>
    <r>
      <rPr>
        <sz val="12.5"/>
        <color rgb="FF000000"/>
        <rFont val="Arial"/>
        <family val="2"/>
      </rPr>
      <t>.</t>
    </r>
  </si>
  <si>
    <r>
      <t xml:space="preserve">Até </t>
    </r>
    <r>
      <rPr>
        <b/>
        <sz val="12.5"/>
        <color rgb="FF000000"/>
        <rFont val="Arial"/>
        <family val="2"/>
      </rPr>
      <t>10h</t>
    </r>
    <r>
      <rPr>
        <sz val="12.5"/>
        <color rgb="FF000000"/>
        <rFont val="Arial"/>
        <family val="2"/>
      </rPr>
      <t>.</t>
    </r>
  </si>
  <si>
    <r>
      <t xml:space="preserve">Até </t>
    </r>
    <r>
      <rPr>
        <b/>
        <sz val="12.5"/>
        <color rgb="FF000000"/>
        <rFont val="Arial"/>
        <family val="2"/>
      </rPr>
      <t>20h</t>
    </r>
    <r>
      <rPr>
        <sz val="12.5"/>
        <color rgb="FF000000"/>
        <rFont val="Arial"/>
        <family val="2"/>
      </rPr>
      <t>.</t>
    </r>
  </si>
  <si>
    <r>
      <t>Até</t>
    </r>
    <r>
      <rPr>
        <b/>
        <sz val="12.5"/>
        <color rgb="FF000000"/>
        <rFont val="Arial"/>
        <family val="2"/>
      </rPr>
      <t xml:space="preserve"> três</t>
    </r>
    <r>
      <rPr>
        <sz val="12.5"/>
        <color rgb="FF000000"/>
        <rFont val="Arial"/>
        <family val="2"/>
      </rPr>
      <t xml:space="preserve"> semestres.</t>
    </r>
  </si>
  <si>
    <r>
      <t>Até</t>
    </r>
    <r>
      <rPr>
        <b/>
        <sz val="12.5"/>
        <color rgb="FF000000"/>
        <rFont val="Arial"/>
        <family val="2"/>
      </rPr>
      <t xml:space="preserve"> três</t>
    </r>
    <r>
      <rPr>
        <sz val="12.5"/>
        <color rgb="FF000000"/>
        <rFont val="Arial"/>
        <family val="2"/>
      </rPr>
      <t>.</t>
    </r>
  </si>
  <si>
    <t>Trechos do Regulamento das Atividades Complementares:</t>
  </si>
  <si>
    <t>SUBTOTAIS POR GRUPO DE ATIVIDADES</t>
  </si>
  <si>
    <t>ARTÍSTICAS E SOCIOCULTURAIS</t>
  </si>
  <si>
    <t>APROVAÇÃO OU PREMIAÇÃO EM CONCURSOS</t>
  </si>
  <si>
    <t>LIMITES PARA APROVEITAMENTO DA CARGA HORÁRIA (CH)</t>
  </si>
  <si>
    <t>LIMITE PARA A ALÍNEA</t>
  </si>
  <si>
    <t>BAREMA DE ATIVIDADES COMPLEMENTARES - LICENCIATURA EM CIÊNCIAS BIOLÓGICAS</t>
  </si>
  <si>
    <r>
      <t xml:space="preserve">O(A) discente deverá cumprir atividades de, </t>
    </r>
    <r>
      <rPr>
        <sz val="11.5"/>
        <color rgb="FFFFFF00"/>
        <rFont val="Arial Black"/>
        <family val="2"/>
      </rPr>
      <t>pelo menos, 2 grupos diferentes,</t>
    </r>
    <r>
      <rPr>
        <sz val="11.5"/>
        <color theme="0"/>
        <rFont val="Arial Black"/>
        <family val="2"/>
      </rPr>
      <t xml:space="preserve"> não podendo ultrapassar em cada um deles </t>
    </r>
    <r>
      <rPr>
        <sz val="14"/>
        <color rgb="FFFFFF00"/>
        <rFont val="Arial Black"/>
        <family val="2"/>
      </rPr>
      <t>60% (120 horas)</t>
    </r>
    <r>
      <rPr>
        <sz val="11.5"/>
        <color theme="0"/>
        <rFont val="Arial Black"/>
        <family val="2"/>
      </rPr>
      <t xml:space="preserve"> da carga horária indicada no PPC.</t>
    </r>
  </si>
  <si>
    <r>
      <rPr>
        <u/>
        <sz val="11.5"/>
        <color theme="0"/>
        <rFont val="Arial Black"/>
        <family val="2"/>
      </rPr>
      <t>ATENÇÃO:</t>
    </r>
    <r>
      <rPr>
        <sz val="11.5"/>
        <color theme="0"/>
        <rFont val="Arial Black"/>
        <family val="2"/>
      </rPr>
      <t xml:space="preserve"> O PROJETO PEDAGÓGICO DO CURSO EXIGE, NO MÍNIMO,</t>
    </r>
    <r>
      <rPr>
        <sz val="15"/>
        <color rgb="FFFFFF00"/>
        <rFont val="Arial Black"/>
        <family val="2"/>
      </rPr>
      <t xml:space="preserve"> 200 HORAS</t>
    </r>
    <r>
      <rPr>
        <sz val="11.5"/>
        <color theme="0"/>
        <rFont val="Arial Black"/>
        <family val="2"/>
      </rPr>
      <t xml:space="preserve"> DE ATIVIDADES COMPLEMENTARES (ver PPC).</t>
    </r>
  </si>
  <si>
    <t>SOMATÓRIO E VALIDAÇÃO
Máximo por grupo = 36 horas (60% de 60h, carga horária mínima prevista no PPC)</t>
  </si>
  <si>
    <r>
      <t xml:space="preserve">% de Horas cumpridas
</t>
    </r>
    <r>
      <rPr>
        <sz val="11.5"/>
        <color rgb="FF000000"/>
        <rFont val="Arial Black"/>
        <family val="2"/>
      </rPr>
      <t xml:space="preserve">(CH </t>
    </r>
    <r>
      <rPr>
        <b/>
        <sz val="15"/>
        <color rgb="FF000000"/>
        <rFont val="Calibri"/>
        <family val="2"/>
      </rPr>
      <t xml:space="preserve">÷ </t>
    </r>
    <r>
      <rPr>
        <sz val="11.5"/>
        <color rgb="FF000000"/>
        <rFont val="Arial Black"/>
        <family val="2"/>
      </rPr>
      <t>60 x 100)</t>
    </r>
  </si>
  <si>
    <t>Última atualização em: 13 de julho de 2022.</t>
  </si>
  <si>
    <t>TOTAL EM HORAS
(sem %)</t>
  </si>
  <si>
    <t>TOTAL EM HORAS
(com %)</t>
  </si>
  <si>
    <t>RESUMO DAS ATIVIDADES COMPUTADAS NA ALÍNEA</t>
  </si>
  <si>
    <r>
      <rPr>
        <u/>
        <sz val="11.5"/>
        <color theme="0"/>
        <rFont val="Arial Black"/>
        <family val="2"/>
      </rPr>
      <t>INSTRUÇÕES:</t>
    </r>
    <r>
      <rPr>
        <sz val="11.5"/>
        <color theme="0"/>
        <rFont val="Arial Black"/>
        <family val="2"/>
      </rPr>
      <t xml:space="preserve"> </t>
    </r>
    <r>
      <rPr>
        <sz val="11.5"/>
        <color rgb="FFFFFF00"/>
        <rFont val="Arial Black"/>
        <family val="2"/>
      </rPr>
      <t>1)</t>
    </r>
    <r>
      <rPr>
        <sz val="11.5"/>
        <color theme="0"/>
        <rFont val="Arial Black"/>
        <family val="2"/>
      </rPr>
      <t xml:space="preserve"> Digite seu </t>
    </r>
    <r>
      <rPr>
        <sz val="11.5"/>
        <color rgb="FFFFFF00"/>
        <rFont val="Arial Black"/>
        <family val="2"/>
      </rPr>
      <t>nome completo (sem abreviações)</t>
    </r>
    <r>
      <rPr>
        <sz val="11.5"/>
        <color theme="0"/>
        <rFont val="Arial Black"/>
        <family val="2"/>
      </rPr>
      <t xml:space="preserve"> e no campo </t>
    </r>
    <r>
      <rPr>
        <sz val="11.5"/>
        <color rgb="FFFFFF00"/>
        <rFont val="Arial Black"/>
        <family val="2"/>
      </rPr>
      <t>turma digite o ano</t>
    </r>
    <r>
      <rPr>
        <sz val="11.5"/>
        <color theme="0"/>
        <rFont val="Arial Black"/>
        <family val="2"/>
      </rPr>
      <t xml:space="preserve"> de ingresso no IF Baiano (2018, 2019, 2020, 2021, 2022, ...) </t>
    </r>
  </si>
  <si>
    <r>
      <rPr>
        <sz val="11.5"/>
        <color rgb="FFFFFF00"/>
        <rFont val="Arial Black"/>
        <family val="2"/>
      </rPr>
      <t xml:space="preserve"> 2)</t>
    </r>
    <r>
      <rPr>
        <sz val="11.5"/>
        <color theme="0"/>
        <rFont val="Arial Black"/>
        <family val="2"/>
      </rPr>
      <t xml:space="preserve"> Preencha: 1) as células destacadas em </t>
    </r>
    <r>
      <rPr>
        <b/>
        <sz val="11.5"/>
        <color rgb="FFFFFF00"/>
        <rFont val="Arial Black"/>
        <family val="2"/>
      </rPr>
      <t>tons de amarelo com a carga horária total da alínea</t>
    </r>
    <r>
      <rPr>
        <sz val="11.5"/>
        <color theme="0"/>
        <rFont val="Arial Black"/>
        <family val="2"/>
      </rPr>
      <t>, sem aplicar os percentuais indicados como limites, o cálculo será realizado automaticamente; 2) as células da coluna RESUMO DAS ATIVIDADES (nome e outras informações)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</si>
</sst>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0&quot; horas&quot;"/>
    <numFmt numFmtId="165" formatCode="0.0&quot; horas&quot;"/>
    <numFmt numFmtId="166" formatCode="0.0"/>
    <numFmt numFmtId="167" formatCode="0.0&quot; %&quot;"/>
  </numFmts>
  <fonts count="42">
    <font>
      <sz val="10"/>
      <color rgb="FF000000"/>
      <name val="Times New Roman"/>
      <family val="1"/>
    </font>
    <font>
      <b/>
      <sz val="10"/>
      <color rgb="FFFFFFFF"/>
      <name val="Times New Roman"/>
      <family val="1"/>
    </font>
    <font>
      <sz val="10"/>
      <color rgb="FFFFFFFF"/>
      <name val="Times New Roman"/>
      <family val="1"/>
    </font>
    <font>
      <sz val="11"/>
      <color rgb="FF000000"/>
      <name val="Calibri"/>
      <family val="2"/>
    </font>
    <font>
      <sz val="12"/>
      <color rgb="FF000000"/>
      <name val="Arial"/>
      <family val="2"/>
    </font>
    <font>
      <b/>
      <sz val="12"/>
      <color rgb="FF000000"/>
      <name val="Arial Black"/>
      <family val="2"/>
    </font>
    <font>
      <b/>
      <sz val="11.5"/>
      <color rgb="FFFFFFFF"/>
      <name val="Arial Black"/>
      <family val="2"/>
    </font>
    <font>
      <sz val="11.5"/>
      <color theme="0"/>
      <name val="Arial Black"/>
      <family val="2"/>
    </font>
    <font>
      <sz val="15"/>
      <color rgb="FFFFFF00"/>
      <name val="Arial Black"/>
      <family val="2"/>
    </font>
    <font>
      <sz val="14"/>
      <color rgb="FFFFFF00"/>
      <name val="Arial Black"/>
      <family val="2"/>
    </font>
    <font>
      <b/>
      <sz val="11.5"/>
      <color theme="0"/>
      <name val="Arial Black"/>
      <family val="2"/>
    </font>
    <font>
      <b/>
      <sz val="13"/>
      <color rgb="FF000000"/>
      <name val="Arial Black"/>
      <family val="2"/>
    </font>
    <font>
      <b/>
      <i/>
      <sz val="13"/>
      <color rgb="FF000000"/>
      <name val="Arial Black"/>
      <family val="2"/>
    </font>
    <font>
      <u/>
      <sz val="11.5"/>
      <color theme="0"/>
      <name val="Arial Black"/>
      <family val="2"/>
    </font>
    <font>
      <sz val="10"/>
      <color rgb="FF000000"/>
      <name val="Times New Roman"/>
      <family val="1"/>
    </font>
    <font>
      <b/>
      <sz val="13"/>
      <color theme="0"/>
      <name val="Arial Black"/>
      <family val="2"/>
    </font>
    <font>
      <sz val="13"/>
      <color rgb="FF000000"/>
      <name val="Arial Black"/>
      <family val="2"/>
    </font>
    <font>
      <sz val="12.5"/>
      <color rgb="FF000000"/>
      <name val="Arial"/>
      <family val="2"/>
    </font>
    <font>
      <b/>
      <sz val="12.5"/>
      <color rgb="FF000000"/>
      <name val="Arial"/>
      <family val="2"/>
    </font>
    <font>
      <sz val="12.5"/>
      <color rgb="FF000000"/>
      <name val="Times New Roman"/>
      <family val="1"/>
    </font>
    <font>
      <sz val="11.5"/>
      <color rgb="FFFFFF00"/>
      <name val="Arial Black"/>
      <family val="2"/>
    </font>
    <font>
      <sz val="11"/>
      <color theme="2" tint="-9.9978637043366805E-2"/>
      <name val="Calibri"/>
      <family val="2"/>
    </font>
    <font>
      <sz val="10"/>
      <color theme="2" tint="-9.9978637043366805E-2"/>
      <name val="Times New Roman"/>
      <family val="1"/>
    </font>
    <font>
      <sz val="13"/>
      <color theme="0"/>
      <name val="Arial Black"/>
      <family val="2"/>
    </font>
    <font>
      <b/>
      <sz val="12"/>
      <color rgb="FF000000"/>
      <name val="Arial"/>
      <family val="2"/>
    </font>
    <font>
      <sz val="12.5"/>
      <name val="Arial Black"/>
      <family val="2"/>
    </font>
    <font>
      <sz val="11"/>
      <color rgb="FFECECEC"/>
      <name val="Calibri"/>
      <family val="2"/>
    </font>
    <font>
      <sz val="15"/>
      <color rgb="FFECECEC"/>
      <name val="Calibri"/>
      <family val="2"/>
    </font>
    <font>
      <sz val="15"/>
      <color rgb="FFECECEC"/>
      <name val="Times New Roman"/>
      <family val="1"/>
    </font>
    <font>
      <sz val="10"/>
      <color rgb="FFECECEC"/>
      <name val="Times New Roman"/>
      <family val="1"/>
    </font>
    <font>
      <sz val="8"/>
      <color rgb="FFECECEC"/>
      <name val="Arial "/>
    </font>
    <font>
      <sz val="8"/>
      <color rgb="FFECECEC"/>
      <name val="Arial"/>
      <family val="2"/>
    </font>
    <font>
      <sz val="12.5"/>
      <color rgb="FFECECEC"/>
      <name val="Times New Roman"/>
      <family val="1"/>
    </font>
    <font>
      <b/>
      <sz val="11.5"/>
      <color rgb="FFFFFF00"/>
      <name val="Arial Black"/>
      <family val="2"/>
    </font>
    <font>
      <sz val="11.5"/>
      <color rgb="FF000000"/>
      <name val="Arial Black"/>
      <family val="2"/>
    </font>
    <font>
      <b/>
      <sz val="15"/>
      <color rgb="FF000000"/>
      <name val="Calibri"/>
      <family val="2"/>
    </font>
    <font>
      <sz val="13"/>
      <name val="Arial Black"/>
      <family val="2"/>
    </font>
    <font>
      <b/>
      <sz val="12"/>
      <color rgb="FFFFFFFF"/>
      <name val="Arial Black"/>
      <family val="2"/>
    </font>
    <font>
      <sz val="10"/>
      <color theme="0" tint="-4.9989318521683403E-2"/>
      <name val="Times New Roman"/>
      <family val="1"/>
    </font>
    <font>
      <b/>
      <sz val="12"/>
      <name val="Arial Black"/>
      <family val="2"/>
    </font>
    <font>
      <sz val="11"/>
      <name val="Arial Black"/>
      <family val="2"/>
    </font>
    <font>
      <sz val="12.5"/>
      <color rgb="FF0000FF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548235"/>
        <bgColor rgb="FF548235"/>
      </patternFill>
    </fill>
    <fill>
      <patternFill patternType="solid">
        <fgColor rgb="FF54823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E4E4E4"/>
        <bgColor rgb="FFF2F2F2"/>
      </patternFill>
    </fill>
    <fill>
      <patternFill patternType="solid">
        <fgColor rgb="FFE4E4E4"/>
        <bgColor indexed="64"/>
      </patternFill>
    </fill>
    <fill>
      <patternFill patternType="solid">
        <fgColor rgb="FF344F21"/>
        <bgColor rgb="FFA9D08E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rgb="FFF2F2F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34998626667073579"/>
        <bgColor rgb="FFD9D9D9"/>
      </patternFill>
    </fill>
    <fill>
      <patternFill patternType="solid">
        <fgColor rgb="FF344F21"/>
        <bgColor indexed="64"/>
      </patternFill>
    </fill>
    <fill>
      <patternFill patternType="solid">
        <fgColor rgb="FFC00000"/>
        <bgColor rgb="FFA9D08E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rgb="FFA9D08E"/>
      </patternFill>
    </fill>
    <fill>
      <patternFill patternType="solid">
        <fgColor rgb="FF339933"/>
        <bgColor rgb="FFF2F2F2"/>
      </patternFill>
    </fill>
    <fill>
      <patternFill patternType="solid">
        <fgColor rgb="FFFFC000"/>
        <bgColor rgb="FFA9D08E"/>
      </patternFill>
    </fill>
    <fill>
      <patternFill patternType="solid">
        <fgColor rgb="FFFFC000"/>
        <bgColor indexed="64"/>
      </patternFill>
    </fill>
  </fills>
  <borders count="40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3" fillId="0" borderId="0" applyNumberFormat="0" applyBorder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Fill="1" applyAlignment="1">
      <alignment horizontal="left" vertical="top"/>
    </xf>
    <xf numFmtId="0" fontId="3" fillId="0" borderId="0" xfId="4" applyFont="1" applyFill="1" applyAlignment="1" applyProtection="1">
      <alignment vertical="top"/>
    </xf>
    <xf numFmtId="0" fontId="3" fillId="5" borderId="0" xfId="4" applyFont="1" applyFill="1" applyAlignment="1" applyProtection="1"/>
    <xf numFmtId="0" fontId="0" fillId="5" borderId="0" xfId="0" applyFill="1"/>
    <xf numFmtId="0" fontId="3" fillId="5" borderId="0" xfId="4" applyFont="1" applyFill="1" applyAlignment="1" applyProtection="1">
      <alignment vertical="top"/>
    </xf>
    <xf numFmtId="0" fontId="0" fillId="5" borderId="0" xfId="0" applyFill="1" applyAlignment="1">
      <alignment horizontal="left" vertical="top"/>
    </xf>
    <xf numFmtId="165" fontId="4" fillId="9" borderId="13" xfId="4" applyNumberFormat="1" applyFont="1" applyFill="1" applyBorder="1" applyAlignment="1" applyProtection="1">
      <alignment horizontal="center" vertical="center" wrapText="1"/>
    </xf>
    <xf numFmtId="165" fontId="4" fillId="5" borderId="13" xfId="4" applyNumberFormat="1" applyFont="1" applyFill="1" applyBorder="1" applyAlignment="1" applyProtection="1">
      <alignment horizontal="center" vertical="center" wrapText="1"/>
    </xf>
    <xf numFmtId="0" fontId="10" fillId="11" borderId="17" xfId="4" applyFont="1" applyFill="1" applyBorder="1" applyAlignment="1" applyProtection="1">
      <alignment horizontal="right" vertical="center" wrapText="1"/>
    </xf>
    <xf numFmtId="165" fontId="7" fillId="11" borderId="18" xfId="4" applyNumberFormat="1" applyFont="1" applyFill="1" applyBorder="1" applyAlignment="1" applyProtection="1">
      <alignment horizontal="left" vertical="center"/>
    </xf>
    <xf numFmtId="165" fontId="7" fillId="11" borderId="18" xfId="4" applyNumberFormat="1" applyFont="1" applyFill="1" applyBorder="1" applyAlignment="1" applyProtection="1">
      <alignment horizontal="left" vertical="center" wrapText="1"/>
    </xf>
    <xf numFmtId="0" fontId="0" fillId="5" borderId="0" xfId="0" applyFill="1" applyAlignment="1">
      <alignment horizontal="center" vertical="center"/>
    </xf>
    <xf numFmtId="164" fontId="17" fillId="12" borderId="3" xfId="4" applyNumberFormat="1" applyFont="1" applyFill="1" applyBorder="1" applyAlignment="1" applyProtection="1">
      <alignment horizontal="center" vertical="center" wrapText="1"/>
      <protection locked="0"/>
    </xf>
    <xf numFmtId="164" fontId="17" fillId="14" borderId="13" xfId="4" applyNumberFormat="1" applyFont="1" applyFill="1" applyBorder="1" applyAlignment="1" applyProtection="1">
      <alignment horizontal="center" vertical="center" wrapText="1"/>
      <protection locked="0"/>
    </xf>
    <xf numFmtId="0" fontId="17" fillId="5" borderId="12" xfId="4" applyFont="1" applyFill="1" applyBorder="1" applyAlignment="1" applyProtection="1">
      <alignment vertical="center" wrapText="1"/>
    </xf>
    <xf numFmtId="0" fontId="17" fillId="5" borderId="13" xfId="4" applyFont="1" applyFill="1" applyBorder="1" applyAlignment="1" applyProtection="1">
      <alignment horizontal="left" vertical="center"/>
    </xf>
    <xf numFmtId="164" fontId="17" fillId="13" borderId="13" xfId="4" applyNumberFormat="1" applyFont="1" applyFill="1" applyBorder="1" applyAlignment="1" applyProtection="1">
      <alignment horizontal="center" vertical="center" wrapText="1"/>
      <protection locked="0"/>
    </xf>
    <xf numFmtId="0" fontId="17" fillId="9" borderId="12" xfId="4" applyFont="1" applyFill="1" applyBorder="1" applyAlignment="1" applyProtection="1">
      <alignment vertical="center" wrapText="1"/>
    </xf>
    <xf numFmtId="0" fontId="17" fillId="9" borderId="13" xfId="4" applyFont="1" applyFill="1" applyBorder="1" applyAlignment="1" applyProtection="1">
      <alignment horizontal="left" vertical="center"/>
    </xf>
    <xf numFmtId="164" fontId="17" fillId="15" borderId="13" xfId="4" applyNumberFormat="1" applyFont="1" applyFill="1" applyBorder="1" applyAlignment="1" applyProtection="1">
      <alignment horizontal="center" vertical="center" wrapText="1"/>
      <protection locked="0"/>
    </xf>
    <xf numFmtId="0" fontId="17" fillId="8" borderId="10" xfId="4" applyFont="1" applyFill="1" applyBorder="1" applyAlignment="1" applyProtection="1">
      <alignment vertical="center" wrapText="1"/>
    </xf>
    <xf numFmtId="0" fontId="17" fillId="8" borderId="3" xfId="4" applyFont="1" applyFill="1" applyBorder="1" applyAlignment="1" applyProtection="1">
      <alignment horizontal="left" vertical="center" wrapText="1"/>
    </xf>
    <xf numFmtId="164" fontId="17" fillId="14" borderId="3" xfId="4" applyNumberFormat="1" applyFont="1" applyFill="1" applyBorder="1" applyAlignment="1" applyProtection="1">
      <alignment horizontal="center" vertical="center" wrapText="1"/>
      <protection locked="0"/>
    </xf>
    <xf numFmtId="165" fontId="17" fillId="9" borderId="3" xfId="4" applyNumberFormat="1" applyFont="1" applyFill="1" applyBorder="1" applyAlignment="1" applyProtection="1">
      <alignment horizontal="center" vertical="center" wrapText="1"/>
    </xf>
    <xf numFmtId="0" fontId="17" fillId="5" borderId="13" xfId="4" applyFont="1" applyFill="1" applyBorder="1" applyAlignment="1" applyProtection="1">
      <alignment horizontal="left" vertical="center" wrapText="1"/>
    </xf>
    <xf numFmtId="164" fontId="17" fillId="12" borderId="13" xfId="4" applyNumberFormat="1" applyFont="1" applyFill="1" applyBorder="1" applyAlignment="1" applyProtection="1">
      <alignment horizontal="center" vertical="center" wrapText="1"/>
      <protection locked="0"/>
    </xf>
    <xf numFmtId="165" fontId="17" fillId="5" borderId="13" xfId="4" applyNumberFormat="1" applyFont="1" applyFill="1" applyBorder="1" applyAlignment="1" applyProtection="1">
      <alignment horizontal="center" vertical="center" wrapText="1"/>
    </xf>
    <xf numFmtId="0" fontId="17" fillId="9" borderId="13" xfId="4" applyFont="1" applyFill="1" applyBorder="1" applyAlignment="1" applyProtection="1">
      <alignment horizontal="left" vertical="center" wrapText="1"/>
    </xf>
    <xf numFmtId="165" fontId="17" fillId="9" borderId="13" xfId="4" applyNumberFormat="1" applyFont="1" applyFill="1" applyBorder="1" applyAlignment="1" applyProtection="1">
      <alignment horizontal="center" vertical="center" wrapText="1"/>
    </xf>
    <xf numFmtId="0" fontId="17" fillId="5" borderId="13" xfId="4" applyFont="1" applyFill="1" applyBorder="1" applyAlignment="1" applyProtection="1">
      <alignment horizontal="left" vertical="center" indent="1"/>
    </xf>
    <xf numFmtId="0" fontId="19" fillId="5" borderId="0" xfId="0" applyFont="1" applyFill="1" applyAlignment="1">
      <alignment horizontal="left" vertical="top"/>
    </xf>
    <xf numFmtId="0" fontId="16" fillId="9" borderId="19" xfId="0" applyFont="1" applyFill="1" applyBorder="1" applyAlignment="1">
      <alignment horizontal="center" vertical="center" wrapText="1"/>
    </xf>
    <xf numFmtId="0" fontId="16" fillId="9" borderId="20" xfId="0" applyFont="1" applyFill="1" applyBorder="1" applyAlignment="1">
      <alignment horizontal="center" vertical="center" wrapText="1"/>
    </xf>
    <xf numFmtId="44" fontId="3" fillId="5" borderId="0" xfId="6" applyFont="1" applyFill="1" applyAlignment="1" applyProtection="1"/>
    <xf numFmtId="44" fontId="0" fillId="5" borderId="0" xfId="6" applyFont="1" applyFill="1"/>
    <xf numFmtId="44" fontId="0" fillId="0" borderId="0" xfId="6" applyFont="1"/>
    <xf numFmtId="0" fontId="22" fillId="5" borderId="0" xfId="0" applyFont="1" applyFill="1" applyAlignment="1">
      <alignment horizontal="left" vertical="top"/>
    </xf>
    <xf numFmtId="0" fontId="6" fillId="20" borderId="0" xfId="4" applyFont="1" applyFill="1" applyBorder="1" applyAlignment="1" applyProtection="1">
      <alignment horizontal="right" vertical="center"/>
    </xf>
    <xf numFmtId="164" fontId="6" fillId="20" borderId="0" xfId="4" applyNumberFormat="1" applyFont="1" applyFill="1" applyBorder="1" applyAlignment="1" applyProtection="1">
      <alignment horizontal="left" vertical="center"/>
    </xf>
    <xf numFmtId="0" fontId="0" fillId="5" borderId="5" xfId="0" applyFill="1" applyBorder="1" applyAlignment="1">
      <alignment horizontal="left" vertical="top"/>
    </xf>
    <xf numFmtId="0" fontId="0" fillId="5" borderId="7" xfId="0" applyFill="1" applyBorder="1" applyAlignment="1">
      <alignment horizontal="left" vertical="top"/>
    </xf>
    <xf numFmtId="0" fontId="0" fillId="5" borderId="8" xfId="0" applyFill="1" applyBorder="1" applyAlignment="1">
      <alignment horizontal="left" vertical="top"/>
    </xf>
    <xf numFmtId="0" fontId="0" fillId="5" borderId="9" xfId="0" applyFill="1" applyBorder="1" applyAlignment="1">
      <alignment horizontal="left" vertical="top"/>
    </xf>
    <xf numFmtId="0" fontId="0" fillId="5" borderId="10" xfId="0" applyFill="1" applyBorder="1" applyAlignment="1">
      <alignment horizontal="left" vertical="top"/>
    </xf>
    <xf numFmtId="0" fontId="0" fillId="5" borderId="11" xfId="0" applyFill="1" applyBorder="1" applyAlignment="1">
      <alignment horizontal="left" vertical="top"/>
    </xf>
    <xf numFmtId="0" fontId="17" fillId="5" borderId="10" xfId="4" applyFont="1" applyFill="1" applyBorder="1" applyAlignment="1" applyProtection="1">
      <alignment vertical="center" wrapText="1"/>
    </xf>
    <xf numFmtId="0" fontId="17" fillId="5" borderId="3" xfId="4" applyFont="1" applyFill="1" applyBorder="1" applyAlignment="1" applyProtection="1">
      <alignment horizontal="left" vertical="center"/>
    </xf>
    <xf numFmtId="165" fontId="17" fillId="5" borderId="3" xfId="4" applyNumberFormat="1" applyFont="1" applyFill="1" applyBorder="1" applyAlignment="1" applyProtection="1">
      <alignment horizontal="center" vertical="center" wrapText="1"/>
    </xf>
    <xf numFmtId="165" fontId="4" fillId="5" borderId="3" xfId="4" applyNumberFormat="1" applyFont="1" applyFill="1" applyBorder="1" applyAlignment="1" applyProtection="1">
      <alignment horizontal="center" vertical="center" wrapText="1"/>
    </xf>
    <xf numFmtId="0" fontId="17" fillId="5" borderId="0" xfId="4" applyFont="1" applyFill="1" applyAlignment="1" applyProtection="1">
      <alignment vertical="center"/>
    </xf>
    <xf numFmtId="0" fontId="16" fillId="9" borderId="27" xfId="0" applyFont="1" applyFill="1" applyBorder="1" applyAlignment="1">
      <alignment horizontal="center" vertical="center" wrapText="1"/>
    </xf>
    <xf numFmtId="167" fontId="25" fillId="5" borderId="4" xfId="5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21" fillId="5" borderId="0" xfId="4" applyFont="1" applyFill="1" applyProtection="1"/>
    <xf numFmtId="166" fontId="27" fillId="5" borderId="0" xfId="5" applyNumberFormat="1" applyFont="1" applyFill="1" applyAlignment="1" applyProtection="1">
      <alignment horizontal="center"/>
    </xf>
    <xf numFmtId="0" fontId="27" fillId="5" borderId="0" xfId="4" applyFont="1" applyFill="1" applyAlignment="1" applyProtection="1">
      <alignment horizontal="center"/>
    </xf>
    <xf numFmtId="0" fontId="28" fillId="5" borderId="0" xfId="0" applyFont="1" applyFill="1" applyAlignment="1">
      <alignment horizontal="center" vertical="top"/>
    </xf>
    <xf numFmtId="0" fontId="29" fillId="5" borderId="0" xfId="0" applyFont="1" applyFill="1" applyAlignment="1">
      <alignment horizontal="left" vertical="top"/>
    </xf>
    <xf numFmtId="0" fontId="29" fillId="5" borderId="0" xfId="0" applyFont="1" applyFill="1" applyAlignment="1">
      <alignment horizontal="center" vertical="center"/>
    </xf>
    <xf numFmtId="0" fontId="32" fillId="5" borderId="0" xfId="0" applyFont="1" applyFill="1" applyAlignment="1">
      <alignment horizontal="left" vertical="top"/>
    </xf>
    <xf numFmtId="0" fontId="7" fillId="4" borderId="25" xfId="0" applyFont="1" applyFill="1" applyBorder="1" applyAlignment="1">
      <alignment horizontal="center" vertical="center"/>
    </xf>
    <xf numFmtId="0" fontId="6" fillId="3" borderId="36" xfId="4" applyFont="1" applyFill="1" applyBorder="1" applyAlignment="1" applyProtection="1">
      <alignment horizontal="center" vertical="center"/>
    </xf>
    <xf numFmtId="0" fontId="6" fillId="3" borderId="37" xfId="4" applyFont="1" applyFill="1" applyBorder="1" applyAlignment="1" applyProtection="1">
      <alignment horizontal="center" vertical="center" wrapText="1"/>
    </xf>
    <xf numFmtId="0" fontId="6" fillId="3" borderId="16" xfId="4" applyFont="1" applyFill="1" applyBorder="1" applyAlignment="1" applyProtection="1">
      <alignment horizontal="center" vertical="center" wrapText="1"/>
    </xf>
    <xf numFmtId="165" fontId="5" fillId="9" borderId="13" xfId="4" applyNumberFormat="1" applyFont="1" applyFill="1" applyBorder="1" applyAlignment="1" applyProtection="1">
      <alignment horizontal="center" vertical="center"/>
    </xf>
    <xf numFmtId="165" fontId="5" fillId="5" borderId="13" xfId="4" applyNumberFormat="1" applyFont="1" applyFill="1" applyBorder="1" applyAlignment="1" applyProtection="1">
      <alignment horizontal="center" vertical="center"/>
    </xf>
    <xf numFmtId="165" fontId="5" fillId="5" borderId="3" xfId="4" applyNumberFormat="1" applyFont="1" applyFill="1" applyBorder="1" applyAlignment="1" applyProtection="1">
      <alignment horizontal="center" vertical="center"/>
    </xf>
    <xf numFmtId="165" fontId="5" fillId="9" borderId="3" xfId="4" applyNumberFormat="1" applyFont="1" applyFill="1" applyBorder="1" applyAlignment="1" applyProtection="1">
      <alignment horizontal="center" vertical="center" wrapText="1"/>
    </xf>
    <xf numFmtId="165" fontId="5" fillId="5" borderId="13" xfId="4" applyNumberFormat="1" applyFont="1" applyFill="1" applyBorder="1" applyAlignment="1" applyProtection="1">
      <alignment horizontal="center" vertical="center" wrapText="1"/>
    </xf>
    <xf numFmtId="165" fontId="5" fillId="9" borderId="13" xfId="4" applyNumberFormat="1" applyFont="1" applyFill="1" applyBorder="1" applyAlignment="1" applyProtection="1">
      <alignment horizontal="center" vertical="center" wrapText="1"/>
    </xf>
    <xf numFmtId="164" fontId="6" fillId="10" borderId="38" xfId="4" applyNumberFormat="1" applyFont="1" applyFill="1" applyBorder="1" applyAlignment="1" applyProtection="1">
      <alignment horizontal="left" vertical="center"/>
    </xf>
    <xf numFmtId="165" fontId="23" fillId="6" borderId="19" xfId="0" applyNumberFormat="1" applyFont="1" applyFill="1" applyBorder="1" applyAlignment="1">
      <alignment horizontal="center" vertical="center" wrapText="1"/>
    </xf>
    <xf numFmtId="44" fontId="37" fillId="18" borderId="8" xfId="6" applyFont="1" applyFill="1" applyBorder="1" applyAlignment="1" applyProtection="1">
      <alignment horizontal="right" vertical="center"/>
    </xf>
    <xf numFmtId="44" fontId="37" fillId="18" borderId="0" xfId="6" applyFont="1" applyFill="1" applyBorder="1" applyAlignment="1" applyProtection="1">
      <alignment horizontal="right" vertical="center"/>
    </xf>
    <xf numFmtId="0" fontId="26" fillId="5" borderId="0" xfId="4" applyFont="1" applyFill="1" applyProtection="1"/>
    <xf numFmtId="0" fontId="0" fillId="0" borderId="0" xfId="0" applyAlignment="1">
      <alignment horizontal="left" vertical="top"/>
    </xf>
    <xf numFmtId="0" fontId="30" fillId="5" borderId="0" xfId="0" applyFont="1" applyFill="1" applyAlignment="1">
      <alignment horizontal="left" vertical="center" wrapText="1"/>
    </xf>
    <xf numFmtId="0" fontId="31" fillId="5" borderId="0" xfId="0" applyFont="1" applyFill="1" applyAlignment="1">
      <alignment vertical="center" wrapText="1"/>
    </xf>
    <xf numFmtId="0" fontId="29" fillId="0" borderId="0" xfId="0" applyFont="1" applyAlignment="1">
      <alignment horizontal="left" vertical="top"/>
    </xf>
    <xf numFmtId="165" fontId="17" fillId="5" borderId="13" xfId="4" applyNumberFormat="1" applyFont="1" applyFill="1" applyBorder="1" applyAlignment="1" applyProtection="1">
      <alignment horizontal="center" vertical="center" wrapText="1"/>
      <protection locked="0"/>
    </xf>
    <xf numFmtId="165" fontId="4" fillId="15" borderId="11" xfId="4" applyNumberFormat="1" applyFont="1" applyFill="1" applyBorder="1" applyAlignment="1" applyProtection="1">
      <alignment horizontal="left" vertical="center"/>
      <protection locked="0"/>
    </xf>
    <xf numFmtId="165" fontId="4" fillId="13" borderId="11" xfId="4" applyNumberFormat="1" applyFont="1" applyFill="1" applyBorder="1" applyAlignment="1" applyProtection="1">
      <alignment horizontal="left" vertical="center"/>
      <protection locked="0"/>
    </xf>
    <xf numFmtId="164" fontId="17" fillId="13" borderId="3" xfId="4" applyNumberFormat="1" applyFont="1" applyFill="1" applyBorder="1" applyAlignment="1" applyProtection="1">
      <alignment horizontal="center" vertical="center" wrapText="1"/>
      <protection locked="0"/>
    </xf>
    <xf numFmtId="164" fontId="17" fillId="15" borderId="3" xfId="4" applyNumberFormat="1" applyFont="1" applyFill="1" applyBorder="1" applyAlignment="1" applyProtection="1">
      <alignment horizontal="center" vertical="center" wrapText="1"/>
      <protection locked="0"/>
    </xf>
    <xf numFmtId="164" fontId="4" fillId="14" borderId="11" xfId="4" applyNumberFormat="1" applyFont="1" applyFill="1" applyBorder="1" applyAlignment="1" applyProtection="1">
      <alignment horizontal="left" vertical="center" wrapText="1"/>
      <protection locked="0"/>
    </xf>
    <xf numFmtId="164" fontId="4" fillId="12" borderId="14" xfId="4" applyNumberFormat="1" applyFont="1" applyFill="1" applyBorder="1" applyAlignment="1" applyProtection="1">
      <alignment horizontal="left" vertical="center" wrapText="1"/>
      <protection locked="0"/>
    </xf>
    <xf numFmtId="164" fontId="4" fillId="15" borderId="14" xfId="4" applyNumberFormat="1" applyFont="1" applyFill="1" applyBorder="1" applyAlignment="1" applyProtection="1">
      <alignment horizontal="left" vertical="center" wrapText="1"/>
      <protection locked="0"/>
    </xf>
    <xf numFmtId="164" fontId="4" fillId="13" borderId="14" xfId="4" applyNumberFormat="1" applyFont="1" applyFill="1" applyBorder="1" applyAlignment="1" applyProtection="1">
      <alignment horizontal="left" vertical="center" wrapText="1"/>
      <protection locked="0"/>
    </xf>
    <xf numFmtId="44" fontId="26" fillId="6" borderId="0" xfId="6" applyFont="1" applyFill="1" applyAlignment="1" applyProtection="1"/>
    <xf numFmtId="1" fontId="40" fillId="23" borderId="0" xfId="6" applyNumberFormat="1" applyFont="1" applyFill="1" applyAlignment="1" applyProtection="1">
      <alignment horizontal="center" vertical="center"/>
      <protection locked="0"/>
    </xf>
    <xf numFmtId="0" fontId="38" fillId="5" borderId="0" xfId="0" applyFont="1" applyFill="1" applyBorder="1"/>
    <xf numFmtId="0" fontId="38" fillId="5" borderId="0" xfId="0" applyFont="1" applyFill="1" applyBorder="1" applyAlignment="1">
      <alignment wrapText="1"/>
    </xf>
    <xf numFmtId="44" fontId="39" fillId="22" borderId="0" xfId="6" applyFont="1" applyFill="1" applyBorder="1" applyAlignment="1" applyProtection="1">
      <alignment horizontal="left" vertical="center"/>
      <protection locked="0"/>
    </xf>
    <xf numFmtId="0" fontId="7" fillId="17" borderId="0" xfId="0" applyFont="1" applyFill="1" applyBorder="1" applyAlignment="1">
      <alignment horizontal="right" vertical="center"/>
    </xf>
    <xf numFmtId="0" fontId="7" fillId="17" borderId="9" xfId="0" applyFont="1" applyFill="1" applyBorder="1" applyAlignment="1">
      <alignment horizontal="right" vertical="center"/>
    </xf>
    <xf numFmtId="0" fontId="10" fillId="4" borderId="15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>
      <alignment horizontal="center" vertical="center" wrapText="1"/>
    </xf>
    <xf numFmtId="0" fontId="7" fillId="21" borderId="17" xfId="4" applyNumberFormat="1" applyFont="1" applyFill="1" applyBorder="1" applyAlignment="1" applyProtection="1">
      <alignment horizontal="center" vertical="center" wrapText="1"/>
    </xf>
    <xf numFmtId="0" fontId="7" fillId="21" borderId="39" xfId="4" applyNumberFormat="1" applyFont="1" applyFill="1" applyBorder="1" applyAlignment="1" applyProtection="1">
      <alignment horizontal="center" vertical="center" wrapText="1"/>
    </xf>
    <xf numFmtId="0" fontId="7" fillId="21" borderId="18" xfId="4" applyNumberFormat="1" applyFont="1" applyFill="1" applyBorder="1" applyAlignment="1" applyProtection="1">
      <alignment horizontal="center" vertical="center" wrapText="1"/>
    </xf>
    <xf numFmtId="0" fontId="41" fillId="5" borderId="0" xfId="4" applyFont="1" applyFill="1" applyAlignment="1" applyProtection="1">
      <alignment horizontal="left" vertical="center"/>
    </xf>
    <xf numFmtId="0" fontId="36" fillId="23" borderId="28" xfId="0" applyFont="1" applyFill="1" applyBorder="1" applyAlignment="1">
      <alignment horizontal="center" vertical="center"/>
    </xf>
    <xf numFmtId="0" fontId="36" fillId="23" borderId="29" xfId="0" applyFont="1" applyFill="1" applyBorder="1" applyAlignment="1">
      <alignment horizontal="center" vertical="center"/>
    </xf>
    <xf numFmtId="0" fontId="36" fillId="23" borderId="30" xfId="0" applyFont="1" applyFill="1" applyBorder="1" applyAlignment="1">
      <alignment horizontal="center" vertical="center"/>
    </xf>
    <xf numFmtId="0" fontId="36" fillId="23" borderId="31" xfId="0" applyFont="1" applyFill="1" applyBorder="1" applyAlignment="1">
      <alignment horizontal="center" vertical="center"/>
    </xf>
    <xf numFmtId="0" fontId="36" fillId="23" borderId="0" xfId="0" applyFont="1" applyFill="1" applyBorder="1" applyAlignment="1">
      <alignment horizontal="center" vertical="center"/>
    </xf>
    <xf numFmtId="0" fontId="36" fillId="23" borderId="32" xfId="0" applyFont="1" applyFill="1" applyBorder="1" applyAlignment="1">
      <alignment horizontal="center" vertical="center"/>
    </xf>
    <xf numFmtId="0" fontId="36" fillId="23" borderId="33" xfId="0" applyFont="1" applyFill="1" applyBorder="1" applyAlignment="1">
      <alignment horizontal="center" vertical="center"/>
    </xf>
    <xf numFmtId="0" fontId="36" fillId="23" borderId="34" xfId="0" applyFont="1" applyFill="1" applyBorder="1" applyAlignment="1">
      <alignment horizontal="center" vertical="center"/>
    </xf>
    <xf numFmtId="0" fontId="36" fillId="23" borderId="35" xfId="0" applyFont="1" applyFill="1" applyBorder="1" applyAlignment="1">
      <alignment horizontal="center" vertical="center"/>
    </xf>
    <xf numFmtId="0" fontId="15" fillId="16" borderId="21" xfId="0" applyFont="1" applyFill="1" applyBorder="1" applyAlignment="1">
      <alignment horizontal="center" vertical="center" wrapText="1"/>
    </xf>
    <xf numFmtId="0" fontId="15" fillId="16" borderId="2" xfId="0" applyFont="1" applyFill="1" applyBorder="1" applyAlignment="1">
      <alignment horizontal="center" vertical="center" wrapText="1"/>
    </xf>
    <xf numFmtId="165" fontId="16" fillId="9" borderId="26" xfId="0" applyNumberFormat="1" applyFont="1" applyFill="1" applyBorder="1" applyAlignment="1">
      <alignment horizontal="center" vertical="center" wrapText="1"/>
    </xf>
    <xf numFmtId="165" fontId="16" fillId="9" borderId="9" xfId="0" applyNumberFormat="1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17" borderId="8" xfId="0" applyFont="1" applyFill="1" applyBorder="1" applyAlignment="1">
      <alignment horizontal="left" vertical="center"/>
    </xf>
    <xf numFmtId="0" fontId="7" fillId="17" borderId="0" xfId="0" applyFont="1" applyFill="1" applyBorder="1" applyAlignment="1">
      <alignment horizontal="left" vertical="center"/>
    </xf>
    <xf numFmtId="0" fontId="7" fillId="17" borderId="9" xfId="0" applyFont="1" applyFill="1" applyBorder="1" applyAlignment="1">
      <alignment horizontal="left" vertical="center"/>
    </xf>
    <xf numFmtId="0" fontId="11" fillId="5" borderId="0" xfId="4" applyFont="1" applyFill="1" applyBorder="1" applyAlignment="1" applyProtection="1">
      <alignment horizontal="center"/>
    </xf>
    <xf numFmtId="0" fontId="11" fillId="5" borderId="0" xfId="4" applyFont="1" applyFill="1" applyBorder="1" applyAlignment="1" applyProtection="1">
      <alignment horizontal="center" vertical="top"/>
    </xf>
    <xf numFmtId="0" fontId="6" fillId="10" borderId="10" xfId="4" applyFont="1" applyFill="1" applyBorder="1" applyAlignment="1" applyProtection="1">
      <alignment horizontal="right" vertical="center"/>
    </xf>
    <xf numFmtId="0" fontId="6" fillId="10" borderId="3" xfId="4" applyFont="1" applyFill="1" applyBorder="1" applyAlignment="1" applyProtection="1">
      <alignment horizontal="right" vertical="center"/>
    </xf>
    <xf numFmtId="164" fontId="6" fillId="10" borderId="3" xfId="4" applyNumberFormat="1" applyFont="1" applyFill="1" applyBorder="1" applyAlignment="1" applyProtection="1">
      <alignment horizontal="left" vertical="center"/>
    </xf>
    <xf numFmtId="0" fontId="23" fillId="19" borderId="6" xfId="0" applyFont="1" applyFill="1" applyBorder="1" applyAlignment="1">
      <alignment horizontal="center" vertical="center"/>
    </xf>
    <xf numFmtId="0" fontId="16" fillId="19" borderId="22" xfId="0" applyFont="1" applyFill="1" applyBorder="1" applyAlignment="1">
      <alignment horizontal="center" vertical="center"/>
    </xf>
    <xf numFmtId="0" fontId="17" fillId="7" borderId="5" xfId="4" applyFont="1" applyFill="1" applyBorder="1" applyAlignment="1" applyProtection="1">
      <alignment horizontal="left" vertical="center" wrapText="1"/>
    </xf>
    <xf numFmtId="0" fontId="17" fillId="7" borderId="8" xfId="4" applyFont="1" applyFill="1" applyBorder="1" applyAlignment="1" applyProtection="1">
      <alignment horizontal="left" vertical="center" wrapText="1"/>
    </xf>
    <xf numFmtId="0" fontId="17" fillId="7" borderId="10" xfId="4" applyFont="1" applyFill="1" applyBorder="1" applyAlignment="1" applyProtection="1">
      <alignment horizontal="left" vertical="center" wrapText="1"/>
    </xf>
  </cellXfs>
  <cellStyles count="7">
    <cellStyle name="cf1" xfId="1" xr:uid="{00000000-0005-0000-0000-000000000000}"/>
    <cellStyle name="cf2" xfId="2" xr:uid="{00000000-0005-0000-0000-000001000000}"/>
    <cellStyle name="cf3" xfId="3" xr:uid="{00000000-0005-0000-0000-000002000000}"/>
    <cellStyle name="Moeda" xfId="6" builtinId="4"/>
    <cellStyle name="Normal" xfId="0" builtinId="0" customBuiltin="1"/>
    <cellStyle name="Normal 2" xfId="4" xr:uid="{00000000-0005-0000-0000-000004000000}"/>
    <cellStyle name="Porcentagem" xfId="5" builtinId="5"/>
  </cellStyles>
  <dxfs count="27"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rgb="FF006600"/>
        </patternFill>
      </fill>
    </dxf>
    <dxf>
      <font>
        <color theme="0"/>
      </font>
      <fill>
        <patternFill>
          <bgColor rgb="FF344F20"/>
        </patternFill>
      </fill>
    </dxf>
    <dxf>
      <fill>
        <patternFill>
          <bgColor rgb="FF006600"/>
        </patternFill>
      </fill>
    </dxf>
    <dxf>
      <fill>
        <patternFill>
          <bgColor rgb="FFC00000"/>
        </patternFill>
      </fill>
    </dxf>
    <dxf>
      <fill>
        <patternFill>
          <bgColor rgb="FF006600"/>
        </patternFill>
      </fill>
    </dxf>
    <dxf>
      <fill>
        <patternFill>
          <bgColor rgb="FFC00000"/>
        </patternFill>
      </fill>
    </dxf>
    <dxf>
      <fill>
        <patternFill>
          <bgColor rgb="FF006600"/>
        </patternFill>
      </fill>
    </dxf>
    <dxf>
      <fill>
        <patternFill>
          <bgColor rgb="FFC00000"/>
        </patternFill>
      </fill>
    </dxf>
    <dxf>
      <fill>
        <patternFill>
          <bgColor rgb="FF006600"/>
        </patternFill>
      </fill>
    </dxf>
    <dxf>
      <fill>
        <patternFill>
          <bgColor rgb="FFC00000"/>
        </patternFill>
      </fill>
    </dxf>
    <dxf>
      <fill>
        <patternFill>
          <bgColor rgb="FF006600"/>
        </patternFill>
      </fill>
    </dxf>
    <dxf>
      <fill>
        <patternFill>
          <bgColor rgb="FFC00000"/>
        </patternFill>
      </fill>
    </dxf>
    <dxf>
      <fill>
        <patternFill>
          <bgColor rgb="FF0066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ont>
        <b/>
        <color rgb="FFFFFFFF"/>
        <family val="1"/>
      </font>
      <fill>
        <patternFill patternType="solid">
          <fgColor rgb="FFFF0000"/>
          <bgColor rgb="FFFF0000"/>
        </patternFill>
      </fill>
    </dxf>
    <dxf>
      <font>
        <b/>
        <color rgb="FFFFFFFF"/>
        <family val="1"/>
      </font>
      <fill>
        <patternFill patternType="solid">
          <fgColor rgb="FFFF0000"/>
          <bgColor rgb="FFFF0000"/>
        </patternFill>
      </fill>
    </dxf>
    <dxf>
      <font>
        <b/>
        <color rgb="FFFFFFFF"/>
        <family val="1"/>
      </font>
      <fill>
        <patternFill patternType="solid">
          <fgColor rgb="FFFF0000"/>
          <bgColor rgb="FFFF0000"/>
        </patternFill>
      </fill>
    </dxf>
    <dxf>
      <font>
        <b/>
        <color rgb="FFFFFFFF"/>
        <family val="1"/>
      </font>
      <fill>
        <patternFill patternType="solid">
          <fgColor rgb="FFFF0000"/>
          <bgColor rgb="FFFF0000"/>
        </patternFill>
      </fill>
    </dxf>
    <dxf>
      <font>
        <b/>
        <color rgb="FFFFFFFF"/>
        <family val="1"/>
      </font>
      <fill>
        <patternFill patternType="solid">
          <fgColor rgb="FFFF0000"/>
          <bgColor rgb="FFFF0000"/>
        </patternFill>
      </fill>
    </dxf>
    <dxf>
      <font>
        <b/>
        <color rgb="FFFFFFFF"/>
        <family val="1"/>
      </font>
      <fill>
        <patternFill patternType="solid">
          <fgColor rgb="FFFF0000"/>
          <bgColor rgb="FFFF0000"/>
        </patternFill>
      </fill>
    </dxf>
    <dxf>
      <font>
        <b/>
        <color rgb="FFFFFFFF"/>
        <family val="1"/>
      </font>
      <fill>
        <patternFill patternType="solid">
          <fgColor rgb="FFFF0000"/>
          <bgColor rgb="FFFF0000"/>
        </patternFill>
      </fill>
    </dxf>
    <dxf>
      <font>
        <b/>
        <color rgb="FFFFFFFF"/>
        <family val="1"/>
      </font>
      <fill>
        <patternFill patternType="solid">
          <fgColor rgb="FFFF0000"/>
          <bgColor rgb="FFFF0000"/>
        </patternFill>
      </fill>
    </dxf>
    <dxf>
      <fill>
        <patternFill>
          <bgColor rgb="FF006600"/>
        </patternFill>
      </fill>
    </dxf>
    <dxf>
      <fill>
        <patternFill>
          <bgColor rgb="FFC00000"/>
        </patternFill>
      </fill>
    </dxf>
    <dxf>
      <font>
        <b/>
        <color rgb="FFFFFFFF"/>
        <family val="1"/>
      </font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0000FF"/>
      <color rgb="FF006600"/>
      <color rgb="FFECECEC"/>
      <color rgb="FF344F20"/>
      <color rgb="FF344F21"/>
      <color rgb="FFE4E4E4"/>
      <color rgb="FF339933"/>
      <color rgb="FF6AA244"/>
      <color rgb="FFA9D08E"/>
      <color rgb="FF5482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932664</xdr:colOff>
      <xdr:row>1</xdr:row>
      <xdr:rowOff>335374</xdr:rowOff>
    </xdr:to>
    <xdr:pic>
      <xdr:nvPicPr>
        <xdr:cNvPr id="4" name="Imagem 3" descr="IF Baiano » Comunicação">
          <a:extLst>
            <a:ext uri="{FF2B5EF4-FFF2-40B4-BE49-F238E27FC236}">
              <a16:creationId xmlns:a16="http://schemas.microsoft.com/office/drawing/2014/main" id="{AE1356FB-E655-4E20-B411-3ACF6900F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7941" cy="7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493891</xdr:colOff>
      <xdr:row>49</xdr:row>
      <xdr:rowOff>30239</xdr:rowOff>
    </xdr:from>
    <xdr:to>
      <xdr:col>1</xdr:col>
      <xdr:colOff>5081078</xdr:colOff>
      <xdr:row>54</xdr:row>
      <xdr:rowOff>360255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93FF7B1-E7B0-4013-8A65-3BDEB88A5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3891" y="20350239"/>
          <a:ext cx="5740952" cy="2698667"/>
        </a:xfrm>
        <a:prstGeom prst="rect">
          <a:avLst/>
        </a:prstGeom>
      </xdr:spPr>
    </xdr:pic>
    <xdr:clientData/>
  </xdr:twoCellAnchor>
  <xdr:twoCellAnchor editAs="oneCell">
    <xdr:from>
      <xdr:col>0</xdr:col>
      <xdr:colOff>534207</xdr:colOff>
      <xdr:row>55</xdr:row>
      <xdr:rowOff>20174</xdr:rowOff>
    </xdr:from>
    <xdr:to>
      <xdr:col>1</xdr:col>
      <xdr:colOff>5079489</xdr:colOff>
      <xdr:row>58</xdr:row>
      <xdr:rowOff>893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70FBCDB-F915-4781-9B56-982504BB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4207" y="23091841"/>
          <a:ext cx="5699047" cy="1123047"/>
        </a:xfrm>
        <a:prstGeom prst="rect">
          <a:avLst/>
        </a:prstGeom>
      </xdr:spPr>
    </xdr:pic>
    <xdr:clientData/>
  </xdr:twoCellAnchor>
  <xdr:twoCellAnchor editAs="oneCell">
    <xdr:from>
      <xdr:col>7</xdr:col>
      <xdr:colOff>2171882</xdr:colOff>
      <xdr:row>0</xdr:row>
      <xdr:rowOff>0</xdr:rowOff>
    </xdr:from>
    <xdr:to>
      <xdr:col>7</xdr:col>
      <xdr:colOff>2963332</xdr:colOff>
      <xdr:row>1</xdr:row>
      <xdr:rowOff>386522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96F4FE4-DF62-ED4A-AA31-BCADBC12F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183" t="6040" r="23223" b="38037"/>
        <a:stretch/>
      </xdr:blipFill>
      <xdr:spPr>
        <a:xfrm>
          <a:off x="21884491" y="0"/>
          <a:ext cx="791450" cy="791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550"/>
  <sheetViews>
    <sheetView tabSelected="1" zoomScale="52" zoomScaleNormal="52" workbookViewId="0">
      <pane ySplit="8" topLeftCell="A9" activePane="bottomLeft" state="frozen"/>
      <selection pane="bottomLeft" activeCell="B6" sqref="B6:D6"/>
    </sheetView>
  </sheetViews>
  <sheetFormatPr defaultColWidth="8.796875" defaultRowHeight="13"/>
  <cols>
    <col min="1" max="1" width="18" style="1" customWidth="1"/>
    <col min="2" max="2" width="104.59765625" style="1" customWidth="1"/>
    <col min="3" max="3" width="86.796875" style="1" customWidth="1"/>
    <col min="4" max="4" width="30.796875" style="1" customWidth="1"/>
    <col min="5" max="7" width="23.59765625" style="1" customWidth="1"/>
    <col min="8" max="8" width="47" style="1" customWidth="1"/>
    <col min="9" max="13" width="17" style="59" customWidth="1"/>
    <col min="14" max="14" width="144.3984375" style="37" customWidth="1"/>
    <col min="15" max="15" width="8.796875" style="6" customWidth="1"/>
    <col min="16" max="48" width="8.796875" style="6"/>
    <col min="49" max="16384" width="8.796875" style="1"/>
  </cols>
  <sheetData>
    <row r="1" spans="1:48" customFormat="1" ht="32" customHeight="1">
      <c r="A1" s="126" t="s">
        <v>13</v>
      </c>
      <c r="B1" s="126"/>
      <c r="C1" s="126"/>
      <c r="D1" s="126"/>
      <c r="E1" s="126"/>
      <c r="F1" s="126"/>
      <c r="G1" s="126"/>
      <c r="H1" s="126"/>
      <c r="I1" s="76"/>
      <c r="J1" s="76"/>
      <c r="K1" s="76"/>
      <c r="L1" s="76"/>
      <c r="M1" s="76"/>
      <c r="N1" s="55"/>
      <c r="O1" s="3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</row>
    <row r="2" spans="1:48" s="2" customFormat="1" ht="32" customHeight="1">
      <c r="A2" s="127" t="s">
        <v>92</v>
      </c>
      <c r="B2" s="127"/>
      <c r="C2" s="127"/>
      <c r="D2" s="127"/>
      <c r="E2" s="127"/>
      <c r="F2" s="127"/>
      <c r="G2" s="127"/>
      <c r="H2" s="127"/>
      <c r="I2" s="76"/>
      <c r="J2" s="76"/>
      <c r="K2" s="76"/>
      <c r="L2" s="76"/>
      <c r="M2" s="76"/>
      <c r="N2" s="55"/>
      <c r="O2" s="3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</row>
    <row r="3" spans="1:48" customFormat="1" ht="32" customHeight="1">
      <c r="A3" s="120" t="s">
        <v>94</v>
      </c>
      <c r="B3" s="121"/>
      <c r="C3" s="121"/>
      <c r="D3" s="121"/>
      <c r="E3" s="121"/>
      <c r="F3" s="121"/>
      <c r="G3" s="121"/>
      <c r="H3" s="122"/>
      <c r="I3" s="76"/>
      <c r="J3" s="76"/>
      <c r="K3" s="76"/>
      <c r="L3" s="76"/>
      <c r="M3" s="76"/>
      <c r="N3" s="37"/>
      <c r="O3" s="3"/>
      <c r="P3" s="3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8" customFormat="1" ht="32" customHeight="1">
      <c r="A4" s="120" t="s">
        <v>93</v>
      </c>
      <c r="B4" s="121"/>
      <c r="C4" s="121"/>
      <c r="D4" s="121"/>
      <c r="E4" s="121"/>
      <c r="F4" s="121"/>
      <c r="G4" s="121"/>
      <c r="H4" s="122"/>
      <c r="I4" s="76"/>
      <c r="J4" s="76"/>
      <c r="K4" s="76"/>
      <c r="L4" s="76"/>
      <c r="M4" s="76"/>
      <c r="N4" s="37"/>
      <c r="O4" s="3"/>
      <c r="P4" s="3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</row>
    <row r="5" spans="1:48" customFormat="1" ht="32" customHeight="1">
      <c r="A5" s="123" t="s">
        <v>101</v>
      </c>
      <c r="B5" s="124"/>
      <c r="C5" s="124"/>
      <c r="D5" s="124"/>
      <c r="E5" s="124"/>
      <c r="F5" s="124"/>
      <c r="G5" s="124"/>
      <c r="H5" s="125"/>
      <c r="I5" s="76"/>
      <c r="J5" s="76"/>
      <c r="K5" s="76"/>
      <c r="L5" s="76"/>
      <c r="M5" s="76"/>
      <c r="N5" s="37"/>
      <c r="O5" s="3"/>
      <c r="P5" s="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</row>
    <row r="6" spans="1:48" s="36" customFormat="1" ht="40" customHeight="1">
      <c r="A6" s="74" t="s">
        <v>42</v>
      </c>
      <c r="B6" s="94"/>
      <c r="C6" s="94"/>
      <c r="D6" s="94"/>
      <c r="E6" s="75" t="s">
        <v>43</v>
      </c>
      <c r="F6" s="91"/>
      <c r="G6" s="90"/>
      <c r="H6" s="90"/>
      <c r="J6" s="34"/>
      <c r="K6" s="34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</row>
    <row r="7" spans="1:48" customFormat="1" ht="32" customHeight="1">
      <c r="A7" s="95" t="s">
        <v>102</v>
      </c>
      <c r="B7" s="95"/>
      <c r="C7" s="95"/>
      <c r="D7" s="95"/>
      <c r="E7" s="95"/>
      <c r="F7" s="95"/>
      <c r="G7" s="95"/>
      <c r="H7" s="96"/>
      <c r="I7" s="76"/>
      <c r="J7" s="76"/>
      <c r="K7" s="76"/>
      <c r="L7" s="76"/>
      <c r="M7" s="76"/>
      <c r="N7" s="37"/>
      <c r="O7" s="3"/>
      <c r="P7" s="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</row>
    <row r="8" spans="1:48" customFormat="1" ht="60" customHeight="1" thickBot="1">
      <c r="A8" s="62" t="s">
        <v>9</v>
      </c>
      <c r="B8" s="63" t="s">
        <v>8</v>
      </c>
      <c r="C8" s="64" t="s">
        <v>90</v>
      </c>
      <c r="D8" s="64" t="s">
        <v>91</v>
      </c>
      <c r="E8" s="64" t="s">
        <v>98</v>
      </c>
      <c r="F8" s="64" t="s">
        <v>99</v>
      </c>
      <c r="G8" s="64" t="s">
        <v>10</v>
      </c>
      <c r="H8" s="65" t="s">
        <v>100</v>
      </c>
      <c r="I8" s="76"/>
      <c r="J8" s="76"/>
      <c r="K8" s="76"/>
      <c r="L8" s="76"/>
      <c r="M8" s="76"/>
      <c r="N8" s="37"/>
      <c r="O8" s="3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</row>
    <row r="9" spans="1:48" customFormat="1" ht="27" customHeight="1" thickTop="1">
      <c r="A9" s="100" t="s">
        <v>12</v>
      </c>
      <c r="B9" s="18" t="s">
        <v>0</v>
      </c>
      <c r="C9" s="19" t="s">
        <v>26</v>
      </c>
      <c r="D9" s="19" t="s">
        <v>49</v>
      </c>
      <c r="E9" s="23"/>
      <c r="F9" s="29">
        <f>E9*0.25</f>
        <v>0</v>
      </c>
      <c r="G9" s="66">
        <f>F9</f>
        <v>0</v>
      </c>
      <c r="H9" s="86"/>
      <c r="I9" s="76"/>
      <c r="J9" s="76"/>
      <c r="K9" s="76"/>
      <c r="L9" s="76"/>
      <c r="M9" s="76"/>
      <c r="N9" s="37"/>
      <c r="O9" s="3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</row>
    <row r="10" spans="1:48" customFormat="1" ht="27" customHeight="1">
      <c r="A10" s="101"/>
      <c r="B10" s="15" t="s">
        <v>46</v>
      </c>
      <c r="C10" s="16" t="s">
        <v>26</v>
      </c>
      <c r="D10" s="16" t="s">
        <v>49</v>
      </c>
      <c r="E10" s="26"/>
      <c r="F10" s="81">
        <f>E10*0.25</f>
        <v>0</v>
      </c>
      <c r="G10" s="67">
        <f>F10</f>
        <v>0</v>
      </c>
      <c r="H10" s="87"/>
      <c r="I10" s="76"/>
      <c r="J10" s="76"/>
      <c r="K10" s="76"/>
      <c r="L10" s="76"/>
      <c r="M10" s="76"/>
      <c r="N10" s="37"/>
      <c r="O10" s="3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</row>
    <row r="11" spans="1:48" customFormat="1" ht="27" customHeight="1">
      <c r="A11" s="101"/>
      <c r="B11" s="18" t="s">
        <v>47</v>
      </c>
      <c r="C11" s="19" t="s">
        <v>25</v>
      </c>
      <c r="D11" s="19" t="s">
        <v>50</v>
      </c>
      <c r="E11" s="20"/>
      <c r="F11" s="29">
        <f>E11*0.5</f>
        <v>0</v>
      </c>
      <c r="G11" s="66">
        <f>F11</f>
        <v>0</v>
      </c>
      <c r="H11" s="88"/>
      <c r="I11" s="76"/>
      <c r="J11" s="76"/>
      <c r="K11" s="76"/>
      <c r="L11" s="76"/>
      <c r="M11" s="76"/>
      <c r="N11" s="37"/>
      <c r="O11" s="3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</row>
    <row r="12" spans="1:48" customFormat="1" ht="27" customHeight="1">
      <c r="A12" s="101"/>
      <c r="B12" s="46" t="s">
        <v>15</v>
      </c>
      <c r="C12" s="47" t="s">
        <v>25</v>
      </c>
      <c r="D12" s="47" t="s">
        <v>51</v>
      </c>
      <c r="E12" s="17"/>
      <c r="F12" s="48">
        <f>E12*0.5</f>
        <v>0</v>
      </c>
      <c r="G12" s="68">
        <f>IF(F12&lt;=120,F12,120)</f>
        <v>0</v>
      </c>
      <c r="H12" s="89"/>
      <c r="I12" s="76"/>
      <c r="J12" s="76"/>
      <c r="K12" s="76"/>
      <c r="L12" s="76"/>
      <c r="M12" s="76"/>
      <c r="N12" s="37"/>
      <c r="O12" s="3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</row>
    <row r="13" spans="1:48" customFormat="1" ht="27" customHeight="1">
      <c r="A13" s="101"/>
      <c r="B13" s="18" t="s">
        <v>1</v>
      </c>
      <c r="C13" s="19" t="s">
        <v>26</v>
      </c>
      <c r="D13" s="19" t="s">
        <v>50</v>
      </c>
      <c r="E13" s="20"/>
      <c r="F13" s="29">
        <f>E13*0.25</f>
        <v>0</v>
      </c>
      <c r="G13" s="66">
        <f>F13</f>
        <v>0</v>
      </c>
      <c r="H13" s="88"/>
      <c r="I13" s="76"/>
      <c r="J13" s="76"/>
      <c r="K13" s="76"/>
      <c r="L13" s="76"/>
      <c r="M13" s="76"/>
      <c r="N13" s="37"/>
      <c r="O13" s="3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</row>
    <row r="14" spans="1:48" customFormat="1" ht="50" customHeight="1">
      <c r="A14" s="101"/>
      <c r="B14" s="15" t="s">
        <v>48</v>
      </c>
      <c r="C14" s="16" t="s">
        <v>26</v>
      </c>
      <c r="D14" s="16" t="s">
        <v>52</v>
      </c>
      <c r="E14" s="17"/>
      <c r="F14" s="27">
        <f>E14*0.25</f>
        <v>0</v>
      </c>
      <c r="G14" s="67">
        <f t="shared" ref="G14" si="0">F14</f>
        <v>0</v>
      </c>
      <c r="H14" s="89"/>
      <c r="I14" s="76"/>
      <c r="J14" s="76"/>
      <c r="K14" s="76"/>
      <c r="L14" s="76"/>
      <c r="M14" s="76"/>
      <c r="N14" s="37"/>
      <c r="O14" s="3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</row>
    <row r="15" spans="1:48" customFormat="1" ht="35" customHeight="1" thickBot="1">
      <c r="A15" s="102"/>
      <c r="B15" s="9" t="s">
        <v>14</v>
      </c>
      <c r="C15" s="10">
        <f>SUM(G9:G14)</f>
        <v>0</v>
      </c>
      <c r="D15" s="103" t="str">
        <f>IF(C15&gt;120,"Extrapolou 60% (120 horas) da CH mínima exigida pelo PPC",IF(C15=0,"Não computou horas para este grupo de atividades",CONCATENATE("Cumpriu ",I15,"% da CH mínima exigida pelo PPC")))</f>
        <v>Não computou horas para este grupo de atividades</v>
      </c>
      <c r="E15" s="104"/>
      <c r="F15" s="104"/>
      <c r="G15" s="104"/>
      <c r="H15" s="105"/>
      <c r="I15" s="56">
        <f>ROUND(C15/2,2)</f>
        <v>0</v>
      </c>
      <c r="J15" s="56"/>
      <c r="K15" s="56"/>
      <c r="L15" s="56"/>
      <c r="M15" s="56"/>
      <c r="N15" s="37"/>
      <c r="O15" s="3"/>
      <c r="P15" s="3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</row>
    <row r="16" spans="1:48" customFormat="1" ht="27" customHeight="1" thickTop="1">
      <c r="A16" s="97" t="s">
        <v>2</v>
      </c>
      <c r="B16" s="21" t="s">
        <v>18</v>
      </c>
      <c r="C16" s="22" t="s">
        <v>25</v>
      </c>
      <c r="D16" s="22" t="s">
        <v>51</v>
      </c>
      <c r="E16" s="23"/>
      <c r="F16" s="24">
        <f>E16*0.5</f>
        <v>0</v>
      </c>
      <c r="G16" s="69">
        <f>IF(F16&lt;=120,F16,120)</f>
        <v>0</v>
      </c>
      <c r="H16" s="86"/>
      <c r="I16" s="57"/>
      <c r="J16" s="57"/>
      <c r="K16" s="57"/>
      <c r="L16" s="57"/>
      <c r="M16" s="57"/>
      <c r="N16" s="37"/>
      <c r="O16" s="3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</row>
    <row r="17" spans="1:48" customFormat="1" ht="27" customHeight="1">
      <c r="A17" s="98"/>
      <c r="B17" s="133" t="s">
        <v>27</v>
      </c>
      <c r="C17" s="25" t="s">
        <v>28</v>
      </c>
      <c r="D17" s="25" t="s">
        <v>53</v>
      </c>
      <c r="E17" s="26"/>
      <c r="F17" s="27" t="s">
        <v>16</v>
      </c>
      <c r="G17" s="70">
        <f t="shared" ref="G17:G24" si="1">E17</f>
        <v>0</v>
      </c>
      <c r="H17" s="87"/>
      <c r="I17" s="57">
        <v>50</v>
      </c>
      <c r="J17" s="57">
        <v>100</v>
      </c>
      <c r="K17" s="57"/>
      <c r="L17" s="57"/>
      <c r="M17" s="57"/>
      <c r="N17" s="37"/>
      <c r="O17" s="3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</row>
    <row r="18" spans="1:48" customFormat="1" ht="27" customHeight="1">
      <c r="A18" s="98"/>
      <c r="B18" s="134"/>
      <c r="C18" s="28" t="s">
        <v>29</v>
      </c>
      <c r="D18" s="28" t="s">
        <v>54</v>
      </c>
      <c r="E18" s="14"/>
      <c r="F18" s="29" t="s">
        <v>16</v>
      </c>
      <c r="G18" s="71">
        <f t="shared" si="1"/>
        <v>0</v>
      </c>
      <c r="H18" s="88"/>
      <c r="I18" s="57">
        <v>40</v>
      </c>
      <c r="J18" s="57">
        <v>80</v>
      </c>
      <c r="K18" s="57"/>
      <c r="L18" s="57"/>
      <c r="M18" s="57"/>
      <c r="N18" s="37"/>
      <c r="O18" s="3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</row>
    <row r="19" spans="1:48" customFormat="1" ht="27" customHeight="1">
      <c r="A19" s="98"/>
      <c r="B19" s="134"/>
      <c r="C19" s="25" t="s">
        <v>30</v>
      </c>
      <c r="D19" s="25" t="s">
        <v>55</v>
      </c>
      <c r="E19" s="26"/>
      <c r="F19" s="27" t="s">
        <v>16</v>
      </c>
      <c r="G19" s="70">
        <f t="shared" si="1"/>
        <v>0</v>
      </c>
      <c r="H19" s="89"/>
      <c r="I19" s="57">
        <v>40</v>
      </c>
      <c r="J19" s="57">
        <v>80</v>
      </c>
      <c r="K19" s="57"/>
      <c r="L19" s="57"/>
      <c r="M19" s="57"/>
      <c r="N19" s="37"/>
      <c r="O19" s="3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</row>
    <row r="20" spans="1:48" customFormat="1" ht="27" customHeight="1">
      <c r="A20" s="98"/>
      <c r="B20" s="134"/>
      <c r="C20" s="28" t="s">
        <v>31</v>
      </c>
      <c r="D20" s="28" t="s">
        <v>56</v>
      </c>
      <c r="E20" s="14"/>
      <c r="F20" s="29" t="s">
        <v>16</v>
      </c>
      <c r="G20" s="71">
        <f t="shared" si="1"/>
        <v>0</v>
      </c>
      <c r="H20" s="88"/>
      <c r="I20" s="57">
        <v>20</v>
      </c>
      <c r="J20" s="57">
        <v>40</v>
      </c>
      <c r="K20" s="57">
        <v>60</v>
      </c>
      <c r="L20" s="57">
        <v>80</v>
      </c>
      <c r="M20" s="57"/>
      <c r="N20" s="37"/>
      <c r="O20" s="3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</row>
    <row r="21" spans="1:48" customFormat="1" ht="27" customHeight="1">
      <c r="A21" s="98"/>
      <c r="B21" s="134"/>
      <c r="C21" s="25" t="s">
        <v>32</v>
      </c>
      <c r="D21" s="25" t="s">
        <v>54</v>
      </c>
      <c r="E21" s="26"/>
      <c r="F21" s="27" t="s">
        <v>16</v>
      </c>
      <c r="G21" s="70">
        <f t="shared" si="1"/>
        <v>0</v>
      </c>
      <c r="H21" s="89"/>
      <c r="I21" s="57">
        <v>20</v>
      </c>
      <c r="J21" s="57">
        <v>40</v>
      </c>
      <c r="K21" s="57"/>
      <c r="L21" s="57"/>
      <c r="M21" s="57"/>
      <c r="N21" s="37"/>
      <c r="O21" s="3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</row>
    <row r="22" spans="1:48" customFormat="1" ht="27" customHeight="1">
      <c r="A22" s="98"/>
      <c r="B22" s="134"/>
      <c r="C22" s="28" t="s">
        <v>33</v>
      </c>
      <c r="D22" s="28" t="s">
        <v>54</v>
      </c>
      <c r="E22" s="14"/>
      <c r="F22" s="29" t="s">
        <v>16</v>
      </c>
      <c r="G22" s="71">
        <f t="shared" si="1"/>
        <v>0</v>
      </c>
      <c r="H22" s="86"/>
      <c r="I22" s="57">
        <v>10</v>
      </c>
      <c r="J22" s="57">
        <v>20</v>
      </c>
      <c r="K22" s="57"/>
      <c r="L22" s="57"/>
      <c r="M22" s="57"/>
      <c r="N22" s="37"/>
      <c r="O22" s="3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</row>
    <row r="23" spans="1:48" customFormat="1" ht="27" customHeight="1">
      <c r="A23" s="98"/>
      <c r="B23" s="134"/>
      <c r="C23" s="25" t="s">
        <v>34</v>
      </c>
      <c r="D23" s="25" t="s">
        <v>56</v>
      </c>
      <c r="E23" s="26"/>
      <c r="F23" s="27" t="s">
        <v>16</v>
      </c>
      <c r="G23" s="70">
        <f t="shared" si="1"/>
        <v>0</v>
      </c>
      <c r="H23" s="87"/>
      <c r="I23" s="57">
        <v>5</v>
      </c>
      <c r="J23" s="57">
        <v>10</v>
      </c>
      <c r="K23" s="57">
        <v>15</v>
      </c>
      <c r="L23" s="57">
        <v>20</v>
      </c>
      <c r="M23" s="57"/>
      <c r="N23" s="37"/>
      <c r="O23" s="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</row>
    <row r="24" spans="1:48" customFormat="1" ht="50" customHeight="1">
      <c r="A24" s="98"/>
      <c r="B24" s="135"/>
      <c r="C24" s="28" t="s">
        <v>35</v>
      </c>
      <c r="D24" s="28" t="s">
        <v>56</v>
      </c>
      <c r="E24" s="14"/>
      <c r="F24" s="29" t="s">
        <v>16</v>
      </c>
      <c r="G24" s="71">
        <f t="shared" si="1"/>
        <v>0</v>
      </c>
      <c r="H24" s="88"/>
      <c r="I24" s="57">
        <v>5</v>
      </c>
      <c r="J24" s="57">
        <v>10</v>
      </c>
      <c r="K24" s="57">
        <v>15</v>
      </c>
      <c r="L24" s="57">
        <v>20</v>
      </c>
      <c r="M24" s="57"/>
      <c r="N24" s="37"/>
      <c r="O24" s="3"/>
      <c r="P24" s="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</row>
    <row r="25" spans="1:48" s="6" customFormat="1" ht="27" customHeight="1">
      <c r="A25" s="98"/>
      <c r="B25" s="15" t="s">
        <v>3</v>
      </c>
      <c r="C25" s="25" t="s">
        <v>25</v>
      </c>
      <c r="D25" s="25" t="s">
        <v>51</v>
      </c>
      <c r="E25" s="13"/>
      <c r="F25" s="27">
        <f>E25*0.5</f>
        <v>0</v>
      </c>
      <c r="G25" s="70">
        <f>IF(F25&lt;=120,F25,120)</f>
        <v>0</v>
      </c>
      <c r="H25" s="89"/>
      <c r="I25" s="58"/>
      <c r="J25" s="58"/>
      <c r="K25" s="58"/>
      <c r="L25" s="58"/>
      <c r="M25" s="58"/>
    </row>
    <row r="26" spans="1:48" s="6" customFormat="1" ht="35" customHeight="1" thickBot="1">
      <c r="A26" s="99"/>
      <c r="B26" s="9" t="s">
        <v>17</v>
      </c>
      <c r="C26" s="11">
        <f>SUM(G16:G25)</f>
        <v>0</v>
      </c>
      <c r="D26" s="103" t="str">
        <f>IF(C26&gt;120,"Extrapolou 60% (120 horas) da CH mínima exigida pelo PPC",IF(C26=0,"Não computou horas para este grupo de atividades",CONCATENATE("Cumpriu ",I26,"% da CH mínima exigida pelo PPC")))</f>
        <v>Não computou horas para este grupo de atividades</v>
      </c>
      <c r="E26" s="104"/>
      <c r="F26" s="104"/>
      <c r="G26" s="104"/>
      <c r="H26" s="105"/>
      <c r="I26" s="56">
        <f>ROUND(C26/200*100,2)</f>
        <v>0</v>
      </c>
      <c r="J26" s="56"/>
      <c r="K26" s="56"/>
      <c r="L26" s="56"/>
      <c r="M26" s="56"/>
    </row>
    <row r="27" spans="1:48" s="6" customFormat="1" ht="100" customHeight="1" thickTop="1">
      <c r="A27" s="97" t="s">
        <v>4</v>
      </c>
      <c r="B27" s="18" t="s">
        <v>66</v>
      </c>
      <c r="C27" s="19" t="s">
        <v>25</v>
      </c>
      <c r="D27" s="19" t="s">
        <v>75</v>
      </c>
      <c r="E27" s="20"/>
      <c r="F27" s="7">
        <f>E27*0.5</f>
        <v>0</v>
      </c>
      <c r="G27" s="66">
        <f t="shared" ref="G27" si="2">F27</f>
        <v>0</v>
      </c>
      <c r="H27" s="86"/>
      <c r="I27" s="59"/>
      <c r="J27" s="59"/>
      <c r="K27" s="59"/>
      <c r="L27" s="59"/>
      <c r="M27" s="59"/>
    </row>
    <row r="28" spans="1:48" ht="50" customHeight="1">
      <c r="A28" s="98"/>
      <c r="B28" s="46" t="s">
        <v>67</v>
      </c>
      <c r="C28" s="47" t="s">
        <v>25</v>
      </c>
      <c r="D28" s="47" t="s">
        <v>51</v>
      </c>
      <c r="E28" s="84"/>
      <c r="F28" s="49">
        <f>E28*0.5</f>
        <v>0</v>
      </c>
      <c r="G28" s="68">
        <f>IF(F28&lt;=120,F28,120)</f>
        <v>0</v>
      </c>
      <c r="H28" s="87"/>
      <c r="N28" s="77"/>
    </row>
    <row r="29" spans="1:48" s="6" customFormat="1" ht="50" customHeight="1">
      <c r="A29" s="98"/>
      <c r="B29" s="18" t="s">
        <v>68</v>
      </c>
      <c r="C29" s="19" t="s">
        <v>36</v>
      </c>
      <c r="D29" s="19" t="s">
        <v>76</v>
      </c>
      <c r="E29" s="20"/>
      <c r="F29" s="7" t="s">
        <v>16</v>
      </c>
      <c r="G29" s="66">
        <f>IF(E29&lt;=20,E29,20)</f>
        <v>0</v>
      </c>
      <c r="H29" s="88"/>
      <c r="I29" s="59"/>
      <c r="J29" s="59"/>
      <c r="K29" s="59"/>
      <c r="L29" s="59"/>
      <c r="M29" s="59"/>
    </row>
    <row r="30" spans="1:48" s="6" customFormat="1" ht="50" customHeight="1">
      <c r="A30" s="98"/>
      <c r="B30" s="15" t="s">
        <v>19</v>
      </c>
      <c r="C30" s="16" t="s">
        <v>36</v>
      </c>
      <c r="D30" s="16" t="s">
        <v>77</v>
      </c>
      <c r="E30" s="17"/>
      <c r="F30" s="8" t="s">
        <v>16</v>
      </c>
      <c r="G30" s="67">
        <f t="shared" ref="G30:G33" si="3">E30</f>
        <v>0</v>
      </c>
      <c r="H30" s="89"/>
      <c r="I30" s="59"/>
      <c r="J30" s="59"/>
      <c r="K30" s="59"/>
      <c r="L30" s="59"/>
      <c r="M30" s="59"/>
    </row>
    <row r="31" spans="1:48" s="6" customFormat="1" ht="50" customHeight="1">
      <c r="A31" s="98"/>
      <c r="B31" s="18" t="s">
        <v>5</v>
      </c>
      <c r="C31" s="19" t="s">
        <v>37</v>
      </c>
      <c r="D31" s="19" t="s">
        <v>78</v>
      </c>
      <c r="E31" s="20"/>
      <c r="F31" s="7" t="s">
        <v>16</v>
      </c>
      <c r="G31" s="66">
        <f t="shared" si="3"/>
        <v>0</v>
      </c>
      <c r="H31" s="88"/>
      <c r="I31" s="57">
        <v>5</v>
      </c>
      <c r="J31" s="57">
        <v>10</v>
      </c>
      <c r="K31" s="57">
        <v>15</v>
      </c>
      <c r="L31" s="57">
        <v>20</v>
      </c>
      <c r="M31" s="57">
        <v>25</v>
      </c>
    </row>
    <row r="32" spans="1:48" s="6" customFormat="1" ht="50" customHeight="1">
      <c r="A32" s="98"/>
      <c r="B32" s="15" t="s">
        <v>73</v>
      </c>
      <c r="C32" s="16" t="s">
        <v>38</v>
      </c>
      <c r="D32" s="16" t="s">
        <v>79</v>
      </c>
      <c r="E32" s="84"/>
      <c r="F32" s="8" t="s">
        <v>16</v>
      </c>
      <c r="G32" s="67">
        <f t="shared" si="3"/>
        <v>0</v>
      </c>
      <c r="H32" s="89"/>
      <c r="I32" s="57">
        <v>10</v>
      </c>
      <c r="J32" s="57">
        <v>20</v>
      </c>
      <c r="K32" s="57">
        <v>30</v>
      </c>
      <c r="L32" s="59"/>
      <c r="M32" s="59"/>
    </row>
    <row r="33" spans="1:48" s="6" customFormat="1" ht="50" customHeight="1">
      <c r="A33" s="98"/>
      <c r="B33" s="18" t="s">
        <v>69</v>
      </c>
      <c r="C33" s="19" t="s">
        <v>36</v>
      </c>
      <c r="D33" s="19" t="s">
        <v>80</v>
      </c>
      <c r="E33" s="20"/>
      <c r="F33" s="7" t="s">
        <v>16</v>
      </c>
      <c r="G33" s="66">
        <f t="shared" si="3"/>
        <v>0</v>
      </c>
      <c r="H33" s="86"/>
      <c r="I33" s="59"/>
      <c r="J33" s="59"/>
      <c r="K33" s="59"/>
      <c r="L33" s="59"/>
      <c r="M33" s="59"/>
    </row>
    <row r="34" spans="1:48" s="6" customFormat="1" ht="50" customHeight="1">
      <c r="A34" s="98"/>
      <c r="B34" s="15" t="s">
        <v>70</v>
      </c>
      <c r="C34" s="25" t="s">
        <v>74</v>
      </c>
      <c r="D34" s="16" t="s">
        <v>81</v>
      </c>
      <c r="E34" s="17"/>
      <c r="F34" s="8">
        <f>E34*(1/3)</f>
        <v>0</v>
      </c>
      <c r="G34" s="67">
        <f>IF(F34&lt;=40,F34,40)</f>
        <v>0</v>
      </c>
      <c r="H34" s="87"/>
      <c r="I34" s="59"/>
      <c r="J34" s="59"/>
      <c r="K34" s="59"/>
      <c r="L34" s="59"/>
      <c r="M34" s="59"/>
    </row>
    <row r="35" spans="1:48" s="6" customFormat="1" ht="50" customHeight="1">
      <c r="A35" s="98"/>
      <c r="B35" s="18" t="s">
        <v>71</v>
      </c>
      <c r="C35" s="19" t="s">
        <v>36</v>
      </c>
      <c r="D35" s="19" t="s">
        <v>81</v>
      </c>
      <c r="E35" s="20"/>
      <c r="F35" s="7" t="s">
        <v>16</v>
      </c>
      <c r="G35" s="66">
        <f>IF(E35&lt;=40,E35,40)</f>
        <v>0</v>
      </c>
      <c r="H35" s="88"/>
      <c r="I35" s="59"/>
      <c r="J35" s="59"/>
      <c r="K35" s="59"/>
      <c r="L35" s="59"/>
      <c r="M35" s="59"/>
    </row>
    <row r="36" spans="1:48" s="6" customFormat="1" ht="50" customHeight="1">
      <c r="A36" s="98"/>
      <c r="B36" s="15" t="s">
        <v>72</v>
      </c>
      <c r="C36" s="16" t="s">
        <v>36</v>
      </c>
      <c r="D36" s="16" t="s">
        <v>82</v>
      </c>
      <c r="E36" s="17"/>
      <c r="F36" s="8" t="s">
        <v>16</v>
      </c>
      <c r="G36" s="67">
        <f>IF(E36&lt;=10,E36,10)</f>
        <v>0</v>
      </c>
      <c r="H36" s="89"/>
      <c r="I36" s="59"/>
      <c r="J36" s="59"/>
      <c r="K36" s="59"/>
      <c r="L36" s="59"/>
      <c r="M36" s="59"/>
    </row>
    <row r="37" spans="1:48" s="6" customFormat="1" ht="35" customHeight="1" thickBot="1">
      <c r="A37" s="99"/>
      <c r="B37" s="9" t="s">
        <v>23</v>
      </c>
      <c r="C37" s="10">
        <f>SUM(G27:G36)</f>
        <v>0</v>
      </c>
      <c r="D37" s="103" t="str">
        <f>IF(C37&gt;120,"Extrapolou 60% (120 horas) da CH mínima exigida pelo PPC",IF(C37=0,"Não computou horas para este grupo de atividades",CONCATENATE("Cumpriu ",I37,"% da CH mínima exigida pelo PPC")))</f>
        <v>Não computou horas para este grupo de atividades</v>
      </c>
      <c r="E37" s="104"/>
      <c r="F37" s="104"/>
      <c r="G37" s="104"/>
      <c r="H37" s="105"/>
      <c r="I37" s="56">
        <f>ROUND(C37/200*100,2)</f>
        <v>0</v>
      </c>
      <c r="J37" s="59"/>
      <c r="K37" s="59"/>
      <c r="L37" s="59"/>
      <c r="M37" s="59"/>
    </row>
    <row r="38" spans="1:48" s="6" customFormat="1" ht="34" customHeight="1" thickTop="1">
      <c r="A38" s="97" t="s">
        <v>57</v>
      </c>
      <c r="B38" s="15" t="s">
        <v>22</v>
      </c>
      <c r="C38" s="16" t="s">
        <v>36</v>
      </c>
      <c r="D38" s="30" t="s">
        <v>83</v>
      </c>
      <c r="E38" s="20"/>
      <c r="F38" s="8" t="s">
        <v>16</v>
      </c>
      <c r="G38" s="67">
        <f>IF(E38&lt;=20,E38,20)</f>
        <v>0</v>
      </c>
      <c r="H38" s="82"/>
      <c r="I38" s="59"/>
      <c r="J38" s="59"/>
      <c r="K38" s="59"/>
      <c r="L38" s="59"/>
      <c r="M38" s="59"/>
    </row>
    <row r="39" spans="1:48" s="6" customFormat="1" ht="35" customHeight="1" thickBot="1">
      <c r="A39" s="99"/>
      <c r="B39" s="9" t="s">
        <v>62</v>
      </c>
      <c r="C39" s="10">
        <f>G38</f>
        <v>0</v>
      </c>
      <c r="D39" s="103" t="str">
        <f>IF(C39&gt;120,"Extrapolou 60% (120 horas) da CH mínima exigida pelo PPC",IF(C39=0,"Não computou horas para este grupo de atividades",CONCATENATE("Cumpriu ",I39,"% da CH mínima exigida pelo PPC")))</f>
        <v>Não computou horas para este grupo de atividades</v>
      </c>
      <c r="E39" s="104"/>
      <c r="F39" s="104"/>
      <c r="G39" s="104"/>
      <c r="H39" s="105"/>
      <c r="I39" s="56">
        <f>ROUND(C39/200*100,2)</f>
        <v>0</v>
      </c>
      <c r="J39" s="59"/>
      <c r="K39" s="59"/>
      <c r="L39" s="59"/>
      <c r="M39" s="59"/>
    </row>
    <row r="40" spans="1:48" s="6" customFormat="1" ht="34" customHeight="1" thickTop="1">
      <c r="A40" s="97" t="s">
        <v>59</v>
      </c>
      <c r="B40" s="15" t="s">
        <v>6</v>
      </c>
      <c r="C40" s="16" t="s">
        <v>39</v>
      </c>
      <c r="D40" s="16" t="s">
        <v>84</v>
      </c>
      <c r="E40" s="84"/>
      <c r="F40" s="8" t="s">
        <v>16</v>
      </c>
      <c r="G40" s="67">
        <f>E40</f>
        <v>0</v>
      </c>
      <c r="H40" s="83"/>
      <c r="I40" s="57">
        <v>10</v>
      </c>
      <c r="J40" s="57">
        <v>20</v>
      </c>
      <c r="K40" s="57">
        <v>30</v>
      </c>
      <c r="L40" s="59"/>
      <c r="M40" s="59"/>
    </row>
    <row r="41" spans="1:48" s="6" customFormat="1" ht="34" customHeight="1">
      <c r="A41" s="98"/>
      <c r="B41" s="15" t="s">
        <v>7</v>
      </c>
      <c r="C41" s="16" t="s">
        <v>39</v>
      </c>
      <c r="D41" s="16" t="s">
        <v>84</v>
      </c>
      <c r="E41" s="85"/>
      <c r="F41" s="8" t="s">
        <v>16</v>
      </c>
      <c r="G41" s="67">
        <f>E41</f>
        <v>0</v>
      </c>
      <c r="H41" s="82"/>
      <c r="I41" s="57">
        <v>10</v>
      </c>
      <c r="J41" s="57">
        <v>20</v>
      </c>
      <c r="K41" s="57">
        <v>30</v>
      </c>
      <c r="L41" s="59"/>
      <c r="M41" s="59"/>
    </row>
    <row r="42" spans="1:48" s="6" customFormat="1" ht="35" customHeight="1" thickBot="1">
      <c r="A42" s="99"/>
      <c r="B42" s="9" t="s">
        <v>63</v>
      </c>
      <c r="C42" s="10">
        <f>SUM(G40:G41)</f>
        <v>0</v>
      </c>
      <c r="D42" s="103" t="str">
        <f>IF(C42&gt;120,"Extrapolou 60% (120 horas) da CH mínima exigida pelo PPC",IF(C42=0,"Não computou horas para este grupo de atividades",CONCATENATE("Cumpriu ",I42,"% da CH mínima exigida pelo PPC")))</f>
        <v>Não computou horas para este grupo de atividades</v>
      </c>
      <c r="E42" s="104"/>
      <c r="F42" s="104"/>
      <c r="G42" s="104"/>
      <c r="H42" s="105"/>
      <c r="I42" s="56">
        <f>ROUND(C42/200*100,2)</f>
        <v>0</v>
      </c>
      <c r="J42" s="59"/>
      <c r="K42" s="59"/>
      <c r="L42" s="59"/>
      <c r="M42" s="59"/>
    </row>
    <row r="43" spans="1:48" s="6" customFormat="1" ht="34" customHeight="1" thickTop="1">
      <c r="A43" s="97" t="s">
        <v>60</v>
      </c>
      <c r="B43" s="15" t="s">
        <v>20</v>
      </c>
      <c r="C43" s="16" t="s">
        <v>36</v>
      </c>
      <c r="D43" s="30" t="s">
        <v>83</v>
      </c>
      <c r="E43" s="17"/>
      <c r="F43" s="8" t="s">
        <v>16</v>
      </c>
      <c r="G43" s="67">
        <f>IF(E43&lt;=20,E43,20)</f>
        <v>0</v>
      </c>
      <c r="H43" s="83"/>
      <c r="I43" s="59"/>
      <c r="J43" s="59"/>
      <c r="K43" s="59"/>
      <c r="L43" s="59"/>
      <c r="M43" s="59"/>
    </row>
    <row r="44" spans="1:48" s="6" customFormat="1" ht="35" customHeight="1" thickBot="1">
      <c r="A44" s="99"/>
      <c r="B44" s="9" t="s">
        <v>64</v>
      </c>
      <c r="C44" s="10">
        <f>G43</f>
        <v>0</v>
      </c>
      <c r="D44" s="103" t="str">
        <f>IF(C44&gt;120,"Extrapolou 60% 120 horas) da CH mínima exigida pelo PPC",IF(C44=0,"Não computou horas para este grupo de atividades",CONCATENATE("Cumpriu ",I44,"% da CH mínima exigida pelo PPC")))</f>
        <v>Não computou horas para este grupo de atividades</v>
      </c>
      <c r="E44" s="104"/>
      <c r="F44" s="104"/>
      <c r="G44" s="104"/>
      <c r="H44" s="105"/>
      <c r="I44" s="56">
        <f>ROUND(C44/200*100,2)</f>
        <v>0</v>
      </c>
      <c r="J44" s="59"/>
      <c r="K44" s="59"/>
      <c r="L44" s="59"/>
      <c r="M44" s="59"/>
    </row>
    <row r="45" spans="1:48" s="6" customFormat="1" ht="34" customHeight="1" thickTop="1">
      <c r="A45" s="97" t="s">
        <v>61</v>
      </c>
      <c r="B45" s="15" t="s">
        <v>21</v>
      </c>
      <c r="C45" s="16" t="s">
        <v>40</v>
      </c>
      <c r="D45" s="30" t="s">
        <v>85</v>
      </c>
      <c r="E45" s="85"/>
      <c r="F45" s="8" t="s">
        <v>16</v>
      </c>
      <c r="G45" s="67">
        <f>E45</f>
        <v>0</v>
      </c>
      <c r="H45" s="82"/>
      <c r="I45" s="57">
        <v>10</v>
      </c>
      <c r="J45" s="57">
        <v>20</v>
      </c>
      <c r="K45" s="57">
        <v>30</v>
      </c>
      <c r="L45" s="59"/>
      <c r="M45" s="59"/>
    </row>
    <row r="46" spans="1:48" s="6" customFormat="1" ht="35" customHeight="1" thickBot="1">
      <c r="A46" s="99"/>
      <c r="B46" s="9" t="s">
        <v>65</v>
      </c>
      <c r="C46" s="10">
        <f>G45</f>
        <v>0</v>
      </c>
      <c r="D46" s="103" t="str">
        <f>IF(C46&gt;120,"Extrapolou 60% (120 horas) da CH mínima exigida pelo PPC",IF(C46=0,"Não computou horas para este grupo de atividades",CONCATENATE("Cumpriu ",I46,"% da CH mínima exigida pelo PPC")))</f>
        <v>Não computou horas para este grupo de atividades</v>
      </c>
      <c r="E46" s="104"/>
      <c r="F46" s="104"/>
      <c r="G46" s="104"/>
      <c r="H46" s="105"/>
      <c r="I46" s="56">
        <f>ROUND(C46/200*100,2)</f>
        <v>0</v>
      </c>
      <c r="J46" s="59"/>
      <c r="K46" s="59"/>
      <c r="L46" s="59"/>
      <c r="M46" s="59"/>
    </row>
    <row r="47" spans="1:48" customFormat="1" ht="47" customHeight="1" thickTop="1">
      <c r="A47" s="128" t="s">
        <v>11</v>
      </c>
      <c r="B47" s="129"/>
      <c r="C47" s="130">
        <f>C15+C26+C37+C39+C42+C44+C46</f>
        <v>0</v>
      </c>
      <c r="D47" s="130"/>
      <c r="E47" s="130"/>
      <c r="F47" s="130"/>
      <c r="G47" s="130"/>
      <c r="H47" s="72"/>
      <c r="I47" s="76"/>
      <c r="J47" s="76"/>
      <c r="K47" s="76"/>
      <c r="L47" s="76"/>
      <c r="M47" s="76"/>
      <c r="N47" s="37"/>
      <c r="O47" s="3"/>
      <c r="P47" s="3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</row>
    <row r="48" spans="1:48" s="4" customFormat="1" ht="14.5" customHeight="1">
      <c r="A48" s="38"/>
      <c r="B48" s="38"/>
      <c r="C48" s="39"/>
      <c r="D48" s="39"/>
      <c r="E48" s="39"/>
      <c r="F48" s="39"/>
      <c r="G48" s="39"/>
      <c r="H48" s="39"/>
      <c r="I48" s="76"/>
      <c r="J48" s="76"/>
      <c r="K48" s="76"/>
      <c r="L48" s="76"/>
      <c r="M48" s="76"/>
      <c r="O48" s="3"/>
      <c r="P48" s="3"/>
    </row>
    <row r="49" spans="1:13" s="12" customFormat="1" ht="52.5" customHeight="1">
      <c r="A49" s="131" t="s">
        <v>86</v>
      </c>
      <c r="B49" s="132"/>
      <c r="C49" s="116" t="s">
        <v>95</v>
      </c>
      <c r="D49" s="117"/>
      <c r="E49" s="117"/>
      <c r="I49" s="60"/>
      <c r="J49" s="60"/>
      <c r="K49" s="60"/>
      <c r="L49" s="78"/>
      <c r="M49" s="60"/>
    </row>
    <row r="50" spans="1:13" s="6" customFormat="1" ht="65.5" customHeight="1">
      <c r="A50" s="40"/>
      <c r="B50" s="41"/>
      <c r="C50" s="33" t="s">
        <v>87</v>
      </c>
      <c r="D50" s="32" t="s">
        <v>41</v>
      </c>
      <c r="E50" s="51" t="s">
        <v>96</v>
      </c>
      <c r="I50" s="59"/>
      <c r="J50" s="59"/>
      <c r="K50" s="59"/>
      <c r="L50" s="79"/>
      <c r="M50" s="59"/>
    </row>
    <row r="51" spans="1:13" s="6" customFormat="1" ht="30" customHeight="1">
      <c r="A51" s="42"/>
      <c r="B51" s="43"/>
      <c r="C51" s="54" t="s">
        <v>12</v>
      </c>
      <c r="D51" s="73">
        <f>IF(C15&lt;=120,C15,120)</f>
        <v>0</v>
      </c>
      <c r="E51" s="52">
        <f t="shared" ref="E51:E57" si="4">D51/200*100</f>
        <v>0</v>
      </c>
      <c r="I51" s="59"/>
      <c r="J51" s="59"/>
      <c r="K51" s="59"/>
      <c r="L51" s="78"/>
      <c r="M51" s="59"/>
    </row>
    <row r="52" spans="1:13" s="6" customFormat="1" ht="30" customHeight="1">
      <c r="A52" s="42"/>
      <c r="B52" s="43"/>
      <c r="C52" s="54" t="s">
        <v>2</v>
      </c>
      <c r="D52" s="73">
        <f>IF(C26&lt;=120,C26,120)</f>
        <v>0</v>
      </c>
      <c r="E52" s="52">
        <f t="shared" si="4"/>
        <v>0</v>
      </c>
      <c r="I52" s="59"/>
      <c r="J52" s="59"/>
      <c r="K52" s="59"/>
      <c r="L52" s="78"/>
      <c r="M52" s="59"/>
    </row>
    <row r="53" spans="1:13" s="6" customFormat="1" ht="30" customHeight="1">
      <c r="A53" s="42"/>
      <c r="B53" s="43"/>
      <c r="C53" s="54" t="s">
        <v>44</v>
      </c>
      <c r="D53" s="73">
        <f>IF(C37&lt;=120,C37,120)</f>
        <v>0</v>
      </c>
      <c r="E53" s="52">
        <f t="shared" si="4"/>
        <v>0</v>
      </c>
      <c r="I53" s="59"/>
      <c r="J53" s="59"/>
      <c r="K53" s="59"/>
      <c r="L53" s="78"/>
      <c r="M53" s="59"/>
    </row>
    <row r="54" spans="1:13" s="6" customFormat="1" ht="30" customHeight="1">
      <c r="A54" s="42"/>
      <c r="B54" s="43"/>
      <c r="C54" s="54" t="s">
        <v>88</v>
      </c>
      <c r="D54" s="73">
        <f>IF(C39&lt;=120,C39,120)</f>
        <v>0</v>
      </c>
      <c r="E54" s="52">
        <f t="shared" si="4"/>
        <v>0</v>
      </c>
      <c r="I54" s="59"/>
      <c r="J54" s="59"/>
      <c r="K54" s="59"/>
      <c r="L54" s="78"/>
      <c r="M54" s="59"/>
    </row>
    <row r="55" spans="1:13" s="6" customFormat="1" ht="30" customHeight="1">
      <c r="A55" s="42"/>
      <c r="B55" s="43"/>
      <c r="C55" s="54" t="s">
        <v>58</v>
      </c>
      <c r="D55" s="73">
        <f>IF(C42&lt;=120,C42,120)</f>
        <v>0</v>
      </c>
      <c r="E55" s="52">
        <f t="shared" si="4"/>
        <v>0</v>
      </c>
      <c r="I55" s="59"/>
      <c r="J55" s="59"/>
      <c r="K55" s="59"/>
      <c r="L55" s="78"/>
      <c r="M55" s="59"/>
    </row>
    <row r="56" spans="1:13" s="6" customFormat="1" ht="30" customHeight="1">
      <c r="A56" s="42"/>
      <c r="B56" s="43"/>
      <c r="C56" s="54" t="s">
        <v>60</v>
      </c>
      <c r="D56" s="73">
        <f>IF(C44&lt;=120,C44,120)</f>
        <v>0</v>
      </c>
      <c r="E56" s="52">
        <f t="shared" si="4"/>
        <v>0</v>
      </c>
      <c r="I56" s="59"/>
      <c r="J56" s="59"/>
      <c r="K56" s="59"/>
      <c r="L56" s="78"/>
      <c r="M56" s="59"/>
    </row>
    <row r="57" spans="1:13" s="6" customFormat="1" ht="30" customHeight="1">
      <c r="A57" s="42"/>
      <c r="B57" s="43"/>
      <c r="C57" s="54" t="s">
        <v>89</v>
      </c>
      <c r="D57" s="73">
        <f>IF(C46&lt;=120,C46,120)</f>
        <v>0</v>
      </c>
      <c r="E57" s="52">
        <f t="shared" si="4"/>
        <v>0</v>
      </c>
      <c r="I57" s="59"/>
      <c r="J57" s="59"/>
      <c r="K57" s="59"/>
      <c r="L57" s="78"/>
      <c r="M57" s="59"/>
    </row>
    <row r="58" spans="1:13" s="6" customFormat="1" ht="30" customHeight="1" thickBot="1">
      <c r="A58" s="44"/>
      <c r="B58" s="45"/>
      <c r="C58" s="53" t="s">
        <v>45</v>
      </c>
      <c r="D58" s="118">
        <f>SUM(D51:D57)</f>
        <v>0</v>
      </c>
      <c r="E58" s="119"/>
      <c r="I58" s="59"/>
      <c r="J58" s="59"/>
      <c r="K58" s="59"/>
      <c r="L58" s="78"/>
      <c r="M58" s="59"/>
    </row>
    <row r="59" spans="1:13" s="6" customFormat="1" ht="20" customHeight="1" thickTop="1">
      <c r="A59" s="106" t="s">
        <v>24</v>
      </c>
      <c r="B59" s="106"/>
      <c r="C59" s="107" t="str">
        <f>IF(SUM(E51:E57)&lt;100,CONCATENATE("ATÉ O MOMENTO VOCÊ CUMPRIU ",ROUND(SUM(E51:E57),1),"% DA CARGA HORÁRIA MÍNIMA EXIGIDA PELO PPC."),"PARABÉNS VOCÊ JÁ CUMPRIU A CARGA HORÁRIA MÍNIMA PREVISTA NO PPC!!!")</f>
        <v>ATÉ O MOMENTO VOCÊ CUMPRIU 0% DA CARGA HORÁRIA MÍNIMA EXIGIDA PELO PPC.</v>
      </c>
      <c r="D59" s="108"/>
      <c r="E59" s="109"/>
      <c r="I59" s="59"/>
      <c r="J59" s="59"/>
      <c r="K59" s="59"/>
      <c r="L59" s="59"/>
      <c r="M59" s="59"/>
    </row>
    <row r="60" spans="1:13" s="31" customFormat="1" ht="23" customHeight="1">
      <c r="A60" s="106" t="s">
        <v>97</v>
      </c>
      <c r="B60" s="106"/>
      <c r="C60" s="110"/>
      <c r="D60" s="111"/>
      <c r="E60" s="112"/>
      <c r="F60" s="50"/>
      <c r="I60" s="61"/>
      <c r="J60" s="61"/>
      <c r="K60" s="61"/>
      <c r="L60" s="61"/>
      <c r="M60" s="61"/>
    </row>
    <row r="61" spans="1:13" s="31" customFormat="1" ht="16" customHeight="1" thickBot="1">
      <c r="C61" s="113"/>
      <c r="D61" s="114"/>
      <c r="E61" s="115"/>
      <c r="F61" s="50"/>
      <c r="I61" s="61"/>
      <c r="J61" s="61"/>
      <c r="K61" s="61"/>
      <c r="L61" s="61"/>
      <c r="M61" s="61"/>
    </row>
    <row r="62" spans="1:13" s="6" customFormat="1" ht="13.5" customHeight="1" thickTop="1">
      <c r="I62" s="59"/>
      <c r="J62" s="59"/>
      <c r="K62" s="59"/>
      <c r="L62" s="59"/>
      <c r="M62" s="59"/>
    </row>
    <row r="63" spans="1:13" s="6" customFormat="1" ht="13" customHeight="1">
      <c r="I63" s="59"/>
      <c r="J63" s="59"/>
      <c r="K63" s="59"/>
      <c r="L63" s="59"/>
      <c r="M63" s="59"/>
    </row>
    <row r="64" spans="1:13" s="6" customFormat="1" ht="13" customHeight="1">
      <c r="B64" s="92"/>
      <c r="I64" s="59"/>
      <c r="J64" s="59"/>
      <c r="K64" s="59"/>
      <c r="L64" s="59"/>
      <c r="M64" s="59"/>
    </row>
    <row r="65" spans="2:13" s="6" customFormat="1" ht="13" customHeight="1">
      <c r="B65" s="93"/>
      <c r="I65" s="59"/>
      <c r="J65" s="59"/>
      <c r="K65" s="59"/>
      <c r="L65" s="59"/>
      <c r="M65" s="59"/>
    </row>
    <row r="66" spans="2:13" s="6" customFormat="1" ht="13" customHeight="1">
      <c r="B66" s="92"/>
      <c r="I66" s="59"/>
      <c r="J66" s="59"/>
      <c r="K66" s="59"/>
      <c r="L66" s="59"/>
      <c r="M66" s="59"/>
    </row>
    <row r="67" spans="2:13" s="6" customFormat="1" ht="13" customHeight="1">
      <c r="B67" s="92"/>
      <c r="I67" s="59"/>
      <c r="J67" s="59"/>
      <c r="K67" s="59"/>
      <c r="L67" s="59"/>
      <c r="M67" s="59"/>
    </row>
    <row r="68" spans="2:13" s="6" customFormat="1" ht="13" customHeight="1">
      <c r="B68" s="92"/>
      <c r="I68" s="59"/>
      <c r="J68" s="59"/>
      <c r="K68" s="59"/>
      <c r="L68" s="59"/>
      <c r="M68" s="59"/>
    </row>
    <row r="69" spans="2:13" s="6" customFormat="1" ht="13" customHeight="1">
      <c r="B69" s="92"/>
      <c r="I69" s="59"/>
      <c r="J69" s="59"/>
      <c r="K69" s="59"/>
      <c r="L69" s="59"/>
      <c r="M69" s="59"/>
    </row>
    <row r="70" spans="2:13" s="6" customFormat="1" ht="13" customHeight="1">
      <c r="B70" s="93"/>
      <c r="I70" s="59"/>
      <c r="J70" s="59"/>
      <c r="K70" s="59"/>
      <c r="L70" s="59"/>
      <c r="M70" s="59"/>
    </row>
    <row r="71" spans="2:13" s="6" customFormat="1" ht="13" customHeight="1">
      <c r="B71" s="92"/>
      <c r="I71" s="59"/>
      <c r="J71" s="59"/>
      <c r="K71" s="59"/>
      <c r="L71" s="59"/>
      <c r="M71" s="59"/>
    </row>
    <row r="72" spans="2:13" s="6" customFormat="1" ht="13" customHeight="1">
      <c r="B72" s="92"/>
      <c r="I72" s="59"/>
      <c r="J72" s="59"/>
      <c r="K72" s="59"/>
      <c r="L72" s="59"/>
      <c r="M72" s="59"/>
    </row>
    <row r="73" spans="2:13" s="6" customFormat="1" ht="13" customHeight="1">
      <c r="B73" s="93"/>
      <c r="I73" s="59"/>
      <c r="J73" s="59"/>
      <c r="K73" s="59"/>
      <c r="L73" s="59"/>
      <c r="M73" s="59"/>
    </row>
    <row r="74" spans="2:13" s="6" customFormat="1" ht="13" customHeight="1">
      <c r="B74" s="92"/>
      <c r="I74" s="59"/>
      <c r="J74" s="59"/>
      <c r="K74" s="59"/>
      <c r="L74" s="59"/>
      <c r="M74" s="59"/>
    </row>
    <row r="75" spans="2:13" s="6" customFormat="1" ht="13" customHeight="1">
      <c r="B75" s="93"/>
      <c r="I75" s="59"/>
      <c r="J75" s="59"/>
      <c r="K75" s="59"/>
      <c r="L75" s="59"/>
      <c r="M75" s="59"/>
    </row>
    <row r="76" spans="2:13" s="6" customFormat="1" ht="13" customHeight="1">
      <c r="B76" s="92"/>
      <c r="I76" s="59"/>
      <c r="J76" s="59"/>
      <c r="K76" s="59"/>
      <c r="L76" s="59"/>
      <c r="M76" s="59"/>
    </row>
    <row r="77" spans="2:13" s="6" customFormat="1" ht="13" customHeight="1">
      <c r="B77" s="93"/>
      <c r="I77" s="59"/>
      <c r="J77" s="59"/>
      <c r="K77" s="59"/>
      <c r="L77" s="59"/>
      <c r="M77" s="59"/>
    </row>
    <row r="78" spans="2:13" s="6" customFormat="1" ht="13" customHeight="1">
      <c r="B78" s="92"/>
      <c r="I78" s="59"/>
      <c r="J78" s="59"/>
      <c r="K78" s="59"/>
      <c r="L78" s="59"/>
      <c r="M78" s="59"/>
    </row>
    <row r="79" spans="2:13" s="6" customFormat="1" ht="13" customHeight="1">
      <c r="B79" s="93"/>
      <c r="I79" s="59"/>
      <c r="J79" s="59"/>
      <c r="K79" s="59"/>
      <c r="L79" s="59"/>
      <c r="M79" s="59"/>
    </row>
    <row r="80" spans="2:13" s="6" customFormat="1" ht="13" customHeight="1">
      <c r="B80" s="93"/>
      <c r="I80" s="59"/>
      <c r="J80" s="59"/>
      <c r="K80" s="59"/>
      <c r="L80" s="59"/>
      <c r="M80" s="59"/>
    </row>
    <row r="81" spans="2:14" s="6" customFormat="1" ht="13" customHeight="1">
      <c r="B81" s="92"/>
      <c r="I81" s="59"/>
      <c r="J81" s="59"/>
      <c r="K81" s="59"/>
      <c r="L81" s="59"/>
      <c r="M81" s="59"/>
    </row>
    <row r="82" spans="2:14" s="6" customFormat="1" ht="13" customHeight="1">
      <c r="B82" s="93"/>
      <c r="I82" s="59"/>
      <c r="J82" s="59"/>
      <c r="K82" s="59"/>
      <c r="L82" s="59"/>
      <c r="M82" s="59"/>
    </row>
    <row r="83" spans="2:14" s="6" customFormat="1" ht="13" customHeight="1">
      <c r="B83" s="92"/>
      <c r="I83" s="59"/>
      <c r="J83" s="59"/>
      <c r="K83" s="59"/>
      <c r="L83" s="59"/>
      <c r="M83" s="59"/>
    </row>
    <row r="84" spans="2:14" s="6" customFormat="1" ht="13" customHeight="1">
      <c r="B84" s="92"/>
      <c r="I84" s="59"/>
      <c r="J84" s="59"/>
      <c r="K84" s="59"/>
      <c r="L84" s="59"/>
      <c r="M84" s="59"/>
    </row>
    <row r="85" spans="2:14" s="6" customFormat="1" ht="13" customHeight="1">
      <c r="B85" s="92"/>
      <c r="I85" s="59"/>
      <c r="J85" s="59"/>
      <c r="K85" s="59"/>
      <c r="L85" s="59"/>
      <c r="M85" s="59"/>
    </row>
    <row r="86" spans="2:14" s="6" customFormat="1" ht="13" customHeight="1">
      <c r="B86" s="92"/>
      <c r="I86" s="59"/>
      <c r="J86" s="59"/>
      <c r="K86" s="59"/>
      <c r="L86" s="59"/>
      <c r="M86" s="59"/>
      <c r="N86" s="37"/>
    </row>
    <row r="87" spans="2:14" s="6" customFormat="1" ht="13" customHeight="1">
      <c r="B87" s="92"/>
      <c r="I87" s="59"/>
      <c r="J87" s="59"/>
      <c r="K87" s="59"/>
      <c r="L87" s="59"/>
      <c r="M87" s="59"/>
      <c r="N87" s="37"/>
    </row>
    <row r="88" spans="2:14" s="6" customFormat="1" ht="13" customHeight="1">
      <c r="B88" s="92"/>
      <c r="I88" s="59"/>
      <c r="J88" s="59"/>
      <c r="K88" s="59"/>
      <c r="L88" s="59"/>
      <c r="M88" s="59"/>
      <c r="N88" s="37"/>
    </row>
    <row r="89" spans="2:14" s="6" customFormat="1" ht="13" customHeight="1">
      <c r="B89" s="92"/>
      <c r="I89" s="59"/>
      <c r="J89" s="59"/>
      <c r="K89" s="59"/>
      <c r="L89" s="59"/>
      <c r="M89" s="59"/>
      <c r="N89" s="37"/>
    </row>
    <row r="90" spans="2:14" s="6" customFormat="1" ht="13" customHeight="1">
      <c r="B90" s="92"/>
      <c r="I90" s="59"/>
      <c r="J90" s="59"/>
      <c r="K90" s="59"/>
      <c r="L90" s="59"/>
      <c r="M90" s="59"/>
      <c r="N90" s="37"/>
    </row>
    <row r="91" spans="2:14" s="6" customFormat="1" ht="13" customHeight="1">
      <c r="B91" s="92"/>
      <c r="I91" s="59"/>
      <c r="J91" s="59"/>
      <c r="K91" s="59"/>
      <c r="L91" s="59"/>
      <c r="M91" s="59"/>
      <c r="N91" s="37"/>
    </row>
    <row r="92" spans="2:14" s="6" customFormat="1" ht="13" customHeight="1">
      <c r="B92" s="92"/>
      <c r="I92" s="59"/>
      <c r="J92" s="59"/>
      <c r="K92" s="59"/>
      <c r="L92" s="59"/>
      <c r="M92" s="59"/>
      <c r="N92" s="37"/>
    </row>
    <row r="93" spans="2:14" s="6" customFormat="1" ht="13" customHeight="1">
      <c r="B93" s="93"/>
      <c r="I93" s="59"/>
      <c r="J93" s="59"/>
      <c r="K93" s="59"/>
      <c r="L93" s="59"/>
      <c r="M93" s="59"/>
      <c r="N93" s="37"/>
    </row>
    <row r="94" spans="2:14" s="6" customFormat="1" ht="13" customHeight="1">
      <c r="B94" s="93"/>
      <c r="I94" s="59"/>
      <c r="J94" s="59"/>
      <c r="K94" s="59"/>
      <c r="L94" s="59"/>
      <c r="M94" s="59"/>
      <c r="N94" s="37"/>
    </row>
    <row r="95" spans="2:14" s="6" customFormat="1" ht="13" customHeight="1">
      <c r="B95" s="92"/>
      <c r="I95" s="59"/>
      <c r="J95" s="59"/>
      <c r="K95" s="59"/>
      <c r="L95" s="59"/>
      <c r="M95" s="59"/>
      <c r="N95" s="37"/>
    </row>
    <row r="96" spans="2:14" s="6" customFormat="1" ht="13" customHeight="1">
      <c r="B96" s="93"/>
      <c r="I96" s="59"/>
      <c r="J96" s="59"/>
      <c r="K96" s="59"/>
      <c r="L96" s="59"/>
      <c r="M96" s="59"/>
      <c r="N96" s="37"/>
    </row>
    <row r="97" spans="2:14" s="6" customFormat="1" ht="13" customHeight="1">
      <c r="B97" s="93"/>
      <c r="I97" s="59"/>
      <c r="J97" s="59"/>
      <c r="K97" s="59"/>
      <c r="L97" s="59"/>
      <c r="M97" s="59"/>
      <c r="N97" s="37"/>
    </row>
    <row r="98" spans="2:14" s="6" customFormat="1" ht="13" customHeight="1">
      <c r="B98" s="93"/>
      <c r="I98" s="59"/>
      <c r="J98" s="59"/>
      <c r="K98" s="59"/>
      <c r="L98" s="59"/>
      <c r="M98" s="59"/>
      <c r="N98" s="37"/>
    </row>
    <row r="99" spans="2:14" s="6" customFormat="1" ht="13" customHeight="1">
      <c r="B99" s="93"/>
      <c r="I99" s="59"/>
      <c r="J99" s="59"/>
      <c r="K99" s="59"/>
      <c r="L99" s="59"/>
      <c r="M99" s="59"/>
      <c r="N99" s="37"/>
    </row>
    <row r="100" spans="2:14" s="6" customFormat="1" ht="13" customHeight="1">
      <c r="B100" s="93"/>
      <c r="I100" s="59"/>
      <c r="J100" s="59"/>
      <c r="K100" s="59"/>
      <c r="L100" s="59"/>
      <c r="M100" s="59"/>
      <c r="N100" s="37"/>
    </row>
    <row r="101" spans="2:14" s="6" customFormat="1" ht="13" customHeight="1">
      <c r="B101" s="92"/>
      <c r="I101" s="59"/>
      <c r="J101" s="59"/>
      <c r="K101" s="59"/>
      <c r="L101" s="59"/>
      <c r="M101" s="59"/>
      <c r="N101" s="37"/>
    </row>
    <row r="102" spans="2:14" s="6" customFormat="1" ht="13" customHeight="1">
      <c r="B102" s="93"/>
      <c r="I102" s="59"/>
      <c r="J102" s="59"/>
      <c r="K102" s="59"/>
      <c r="L102" s="59"/>
      <c r="M102" s="59"/>
      <c r="N102" s="37"/>
    </row>
    <row r="103" spans="2:14" s="6" customFormat="1" ht="13" customHeight="1">
      <c r="B103" s="92"/>
      <c r="I103" s="59"/>
      <c r="J103" s="59"/>
      <c r="K103" s="59"/>
      <c r="L103" s="59"/>
      <c r="M103" s="59"/>
      <c r="N103" s="37"/>
    </row>
    <row r="104" spans="2:14" s="6" customFormat="1" ht="13" customHeight="1">
      <c r="B104" s="92"/>
      <c r="I104" s="59"/>
      <c r="J104" s="59"/>
      <c r="K104" s="59"/>
      <c r="L104" s="59"/>
      <c r="M104" s="59"/>
      <c r="N104" s="37"/>
    </row>
    <row r="105" spans="2:14" s="6" customFormat="1" ht="13" customHeight="1">
      <c r="B105" s="92"/>
      <c r="I105" s="59"/>
      <c r="J105" s="59"/>
      <c r="K105" s="59"/>
      <c r="L105" s="59"/>
      <c r="M105" s="59"/>
      <c r="N105" s="37"/>
    </row>
    <row r="106" spans="2:14" s="6" customFormat="1" ht="13" customHeight="1">
      <c r="B106" s="92"/>
      <c r="I106" s="59"/>
      <c r="J106" s="59"/>
      <c r="K106" s="59"/>
      <c r="L106" s="59"/>
      <c r="M106" s="59"/>
      <c r="N106" s="37"/>
    </row>
    <row r="107" spans="2:14" s="6" customFormat="1" ht="13" customHeight="1">
      <c r="B107" s="92"/>
      <c r="I107" s="59"/>
      <c r="J107" s="59"/>
      <c r="K107" s="59"/>
      <c r="L107" s="59"/>
      <c r="M107" s="59"/>
      <c r="N107" s="37"/>
    </row>
    <row r="108" spans="2:14" s="6" customFormat="1" ht="13" customHeight="1">
      <c r="B108" s="93"/>
      <c r="I108" s="59"/>
      <c r="J108" s="59"/>
      <c r="K108" s="59"/>
      <c r="L108" s="59"/>
      <c r="M108" s="59"/>
      <c r="N108" s="37"/>
    </row>
    <row r="109" spans="2:14" s="6" customFormat="1" ht="13" customHeight="1">
      <c r="B109" s="92"/>
      <c r="I109" s="59"/>
      <c r="J109" s="59"/>
      <c r="K109" s="59"/>
      <c r="L109" s="59"/>
      <c r="M109" s="59"/>
      <c r="N109" s="37"/>
    </row>
    <row r="110" spans="2:14" s="6" customFormat="1" ht="13" customHeight="1">
      <c r="B110" s="92"/>
      <c r="I110" s="59"/>
      <c r="J110" s="59"/>
      <c r="K110" s="59"/>
      <c r="L110" s="59"/>
      <c r="M110" s="59"/>
      <c r="N110" s="37"/>
    </row>
    <row r="111" spans="2:14" s="6" customFormat="1" ht="13" customHeight="1">
      <c r="B111" s="92"/>
      <c r="I111" s="59"/>
      <c r="J111" s="59"/>
      <c r="K111" s="59"/>
      <c r="L111" s="59"/>
      <c r="M111" s="59"/>
      <c r="N111" s="37"/>
    </row>
    <row r="112" spans="2:14" s="6" customFormat="1" ht="13" customHeight="1">
      <c r="B112" s="93"/>
      <c r="I112" s="59"/>
      <c r="J112" s="59"/>
      <c r="K112" s="59"/>
      <c r="L112" s="59"/>
      <c r="M112" s="59"/>
      <c r="N112" s="37"/>
    </row>
    <row r="113" spans="2:14" s="6" customFormat="1" ht="13" customHeight="1">
      <c r="B113" s="93"/>
      <c r="I113" s="59"/>
      <c r="J113" s="59"/>
      <c r="K113" s="59"/>
      <c r="L113" s="59"/>
      <c r="M113" s="59"/>
      <c r="N113" s="37"/>
    </row>
    <row r="114" spans="2:14" s="6" customFormat="1" ht="13" customHeight="1">
      <c r="B114" s="92"/>
      <c r="I114" s="59"/>
      <c r="J114" s="59"/>
      <c r="K114" s="59"/>
      <c r="L114" s="59"/>
      <c r="M114" s="59"/>
      <c r="N114" s="37"/>
    </row>
    <row r="115" spans="2:14" s="6" customFormat="1" ht="13" customHeight="1">
      <c r="B115" s="92"/>
      <c r="I115" s="59"/>
      <c r="J115" s="59"/>
      <c r="K115" s="59"/>
      <c r="L115" s="59"/>
      <c r="M115" s="59"/>
      <c r="N115" s="37"/>
    </row>
    <row r="116" spans="2:14" s="6" customFormat="1" ht="13" customHeight="1">
      <c r="B116" s="92"/>
      <c r="I116" s="59"/>
      <c r="J116" s="59"/>
      <c r="K116" s="59"/>
      <c r="L116" s="59"/>
      <c r="M116" s="59"/>
      <c r="N116" s="37"/>
    </row>
    <row r="117" spans="2:14" s="6" customFormat="1" ht="13" customHeight="1">
      <c r="B117" s="93"/>
      <c r="I117" s="59"/>
      <c r="J117" s="59"/>
      <c r="K117" s="59"/>
      <c r="L117" s="59"/>
      <c r="M117" s="59"/>
      <c r="N117" s="37"/>
    </row>
    <row r="118" spans="2:14" s="6" customFormat="1" ht="13" customHeight="1">
      <c r="B118" s="92"/>
      <c r="I118" s="59"/>
      <c r="J118" s="59"/>
      <c r="K118" s="59"/>
      <c r="L118" s="59"/>
      <c r="M118" s="59"/>
      <c r="N118" s="37"/>
    </row>
    <row r="119" spans="2:14" s="6" customFormat="1" ht="13" customHeight="1">
      <c r="B119" s="92"/>
      <c r="I119" s="59"/>
      <c r="J119" s="59"/>
      <c r="K119" s="59"/>
      <c r="L119" s="59"/>
      <c r="M119" s="59"/>
      <c r="N119" s="37"/>
    </row>
    <row r="120" spans="2:14" s="6" customFormat="1" ht="13" customHeight="1">
      <c r="B120" s="92"/>
      <c r="I120" s="59"/>
      <c r="J120" s="59"/>
      <c r="K120" s="59"/>
      <c r="L120" s="59"/>
      <c r="M120" s="59"/>
      <c r="N120" s="37"/>
    </row>
    <row r="121" spans="2:14" s="6" customFormat="1" ht="13" customHeight="1">
      <c r="B121" s="92"/>
      <c r="I121" s="59"/>
      <c r="J121" s="59"/>
      <c r="K121" s="59"/>
      <c r="L121" s="59"/>
      <c r="M121" s="59"/>
      <c r="N121" s="37"/>
    </row>
    <row r="122" spans="2:14" s="6" customFormat="1" ht="13" customHeight="1">
      <c r="B122" s="93"/>
      <c r="I122" s="59"/>
      <c r="J122" s="59"/>
      <c r="K122" s="59"/>
      <c r="L122" s="59"/>
      <c r="M122" s="59"/>
      <c r="N122" s="37"/>
    </row>
    <row r="123" spans="2:14" s="6" customFormat="1" ht="13" customHeight="1">
      <c r="B123" s="92"/>
      <c r="I123" s="59"/>
      <c r="J123" s="59"/>
      <c r="K123" s="59"/>
      <c r="L123" s="59"/>
      <c r="M123" s="59"/>
      <c r="N123" s="37"/>
    </row>
    <row r="124" spans="2:14" s="6" customFormat="1" ht="13" customHeight="1">
      <c r="B124" s="92"/>
      <c r="I124" s="59"/>
      <c r="J124" s="59"/>
      <c r="K124" s="59"/>
      <c r="L124" s="59"/>
      <c r="M124" s="59"/>
      <c r="N124" s="37"/>
    </row>
    <row r="125" spans="2:14" s="6" customFormat="1" ht="13" customHeight="1">
      <c r="B125" s="92"/>
      <c r="I125" s="59"/>
      <c r="J125" s="59"/>
      <c r="K125" s="59"/>
      <c r="L125" s="59"/>
      <c r="M125" s="59"/>
      <c r="N125" s="37"/>
    </row>
    <row r="126" spans="2:14" s="6" customFormat="1" ht="13" customHeight="1">
      <c r="B126" s="92"/>
      <c r="I126" s="59"/>
      <c r="J126" s="59"/>
      <c r="K126" s="59"/>
      <c r="L126" s="59"/>
      <c r="M126" s="59"/>
      <c r="N126" s="37"/>
    </row>
    <row r="127" spans="2:14" s="6" customFormat="1" ht="13" customHeight="1">
      <c r="B127" s="92"/>
      <c r="I127" s="59"/>
      <c r="J127" s="59"/>
      <c r="K127" s="59"/>
      <c r="L127" s="59"/>
      <c r="M127" s="59"/>
      <c r="N127" s="37"/>
    </row>
    <row r="128" spans="2:14" s="6" customFormat="1" ht="13" customHeight="1">
      <c r="B128" s="92"/>
      <c r="I128" s="59"/>
      <c r="J128" s="59"/>
      <c r="K128" s="59"/>
      <c r="L128" s="59"/>
      <c r="M128" s="59"/>
      <c r="N128" s="37"/>
    </row>
    <row r="129" spans="2:14" s="6" customFormat="1" ht="13" customHeight="1">
      <c r="B129" s="93"/>
      <c r="I129" s="59"/>
      <c r="J129" s="59"/>
      <c r="K129" s="59"/>
      <c r="L129" s="59"/>
      <c r="M129" s="59"/>
      <c r="N129" s="37"/>
    </row>
    <row r="130" spans="2:14" s="6" customFormat="1" ht="13" customHeight="1">
      <c r="B130" s="92"/>
      <c r="I130" s="59"/>
      <c r="J130" s="59"/>
      <c r="K130" s="59"/>
      <c r="L130" s="59"/>
      <c r="M130" s="59"/>
      <c r="N130" s="37"/>
    </row>
    <row r="131" spans="2:14" s="6" customFormat="1" ht="13" customHeight="1">
      <c r="B131" s="92"/>
      <c r="I131" s="59"/>
      <c r="J131" s="59"/>
      <c r="K131" s="59"/>
      <c r="L131" s="59"/>
      <c r="M131" s="59"/>
      <c r="N131" s="37"/>
    </row>
    <row r="132" spans="2:14" s="6" customFormat="1" ht="13" customHeight="1">
      <c r="B132" s="92"/>
      <c r="I132" s="59"/>
      <c r="J132" s="59"/>
      <c r="K132" s="59"/>
      <c r="L132" s="59"/>
      <c r="M132" s="59"/>
      <c r="N132" s="37"/>
    </row>
    <row r="133" spans="2:14" s="6" customFormat="1" ht="13" customHeight="1">
      <c r="B133" s="92"/>
      <c r="I133" s="59"/>
      <c r="J133" s="59"/>
      <c r="K133" s="59"/>
      <c r="L133" s="59"/>
      <c r="M133" s="59"/>
      <c r="N133" s="37"/>
    </row>
    <row r="134" spans="2:14" s="6" customFormat="1" ht="13" customHeight="1">
      <c r="B134" s="92"/>
      <c r="I134" s="59"/>
      <c r="J134" s="59"/>
      <c r="K134" s="59"/>
      <c r="L134" s="59"/>
      <c r="M134" s="59"/>
      <c r="N134" s="37"/>
    </row>
    <row r="135" spans="2:14" s="6" customFormat="1" ht="13" customHeight="1">
      <c r="B135" s="92"/>
      <c r="I135" s="59"/>
      <c r="J135" s="59"/>
      <c r="K135" s="59"/>
      <c r="L135" s="59"/>
      <c r="M135" s="59"/>
      <c r="N135" s="37"/>
    </row>
    <row r="136" spans="2:14" s="6" customFormat="1" ht="13" customHeight="1">
      <c r="B136" s="92"/>
      <c r="I136" s="59"/>
      <c r="J136" s="59"/>
      <c r="K136" s="59"/>
      <c r="L136" s="59"/>
      <c r="M136" s="59"/>
      <c r="N136" s="37"/>
    </row>
    <row r="137" spans="2:14" s="6" customFormat="1" ht="13" customHeight="1">
      <c r="B137" s="92"/>
      <c r="I137" s="59"/>
      <c r="J137" s="59"/>
      <c r="K137" s="59"/>
      <c r="L137" s="59"/>
      <c r="M137" s="59"/>
      <c r="N137" s="37"/>
    </row>
    <row r="138" spans="2:14" s="6" customFormat="1" ht="13" customHeight="1">
      <c r="B138" s="93"/>
      <c r="I138" s="59"/>
      <c r="J138" s="59"/>
      <c r="K138" s="59"/>
      <c r="L138" s="59"/>
      <c r="M138" s="59"/>
      <c r="N138" s="37"/>
    </row>
    <row r="139" spans="2:14" s="6" customFormat="1" ht="13" customHeight="1">
      <c r="B139" s="93"/>
      <c r="I139" s="59"/>
      <c r="J139" s="59"/>
      <c r="K139" s="59"/>
      <c r="L139" s="59"/>
      <c r="M139" s="59"/>
      <c r="N139" s="37"/>
    </row>
    <row r="140" spans="2:14" s="6" customFormat="1" ht="13" customHeight="1">
      <c r="B140" s="92"/>
      <c r="I140" s="59"/>
      <c r="J140" s="59"/>
      <c r="K140" s="59"/>
      <c r="L140" s="59"/>
      <c r="M140" s="59"/>
      <c r="N140" s="37"/>
    </row>
    <row r="141" spans="2:14" s="6" customFormat="1" ht="13" customHeight="1">
      <c r="B141" s="92"/>
      <c r="I141" s="59"/>
      <c r="J141" s="59"/>
      <c r="K141" s="59"/>
      <c r="L141" s="59"/>
      <c r="M141" s="59"/>
      <c r="N141" s="37"/>
    </row>
    <row r="142" spans="2:14" s="6" customFormat="1" ht="13" customHeight="1">
      <c r="B142" s="92"/>
      <c r="I142" s="59"/>
      <c r="J142" s="59"/>
      <c r="K142" s="59"/>
      <c r="L142" s="59"/>
      <c r="M142" s="59"/>
      <c r="N142" s="37"/>
    </row>
    <row r="143" spans="2:14" s="6" customFormat="1" ht="13" customHeight="1">
      <c r="B143" s="92"/>
      <c r="I143" s="59"/>
      <c r="J143" s="59"/>
      <c r="K143" s="59"/>
      <c r="L143" s="59"/>
      <c r="M143" s="59"/>
      <c r="N143" s="37"/>
    </row>
    <row r="144" spans="2:14" s="6" customFormat="1" ht="13" customHeight="1">
      <c r="B144" s="92"/>
      <c r="I144" s="59"/>
      <c r="J144" s="59"/>
      <c r="K144" s="59"/>
      <c r="L144" s="59"/>
      <c r="M144" s="59"/>
      <c r="N144" s="37"/>
    </row>
    <row r="145" spans="2:14" s="6" customFormat="1" ht="13" customHeight="1">
      <c r="B145" s="93"/>
      <c r="I145" s="59"/>
      <c r="J145" s="59"/>
      <c r="K145" s="59"/>
      <c r="L145" s="59"/>
      <c r="M145" s="59"/>
      <c r="N145" s="37"/>
    </row>
    <row r="146" spans="2:14" s="6" customFormat="1" ht="13" customHeight="1">
      <c r="B146" s="92"/>
      <c r="I146" s="59"/>
      <c r="J146" s="59"/>
      <c r="K146" s="59"/>
      <c r="L146" s="59"/>
      <c r="M146" s="59"/>
      <c r="N146" s="37"/>
    </row>
    <row r="147" spans="2:14" s="6" customFormat="1" ht="13" customHeight="1">
      <c r="B147" s="92"/>
      <c r="I147" s="59"/>
      <c r="J147" s="59"/>
      <c r="K147" s="59"/>
      <c r="L147" s="59"/>
      <c r="M147" s="59"/>
      <c r="N147" s="37"/>
    </row>
    <row r="148" spans="2:14" s="6" customFormat="1" ht="13" customHeight="1">
      <c r="B148" s="93"/>
      <c r="I148" s="59"/>
      <c r="J148" s="59"/>
      <c r="K148" s="59"/>
      <c r="L148" s="59"/>
      <c r="M148" s="59"/>
      <c r="N148" s="37"/>
    </row>
    <row r="149" spans="2:14" s="6" customFormat="1" ht="13" customHeight="1">
      <c r="B149" s="92"/>
      <c r="I149" s="59"/>
      <c r="J149" s="59"/>
      <c r="K149" s="59"/>
      <c r="L149" s="59"/>
      <c r="M149" s="59"/>
      <c r="N149" s="37"/>
    </row>
    <row r="150" spans="2:14" s="6" customFormat="1" ht="13" customHeight="1">
      <c r="B150" s="92"/>
      <c r="I150" s="59"/>
      <c r="J150" s="59"/>
      <c r="K150" s="59"/>
      <c r="L150" s="59"/>
      <c r="M150" s="59"/>
      <c r="N150" s="37"/>
    </row>
    <row r="151" spans="2:14" s="6" customFormat="1" ht="13" customHeight="1">
      <c r="I151" s="59"/>
      <c r="J151" s="59"/>
      <c r="K151" s="59"/>
      <c r="L151" s="59"/>
      <c r="M151" s="59"/>
      <c r="N151" s="37"/>
    </row>
    <row r="152" spans="2:14" s="6" customFormat="1" ht="13" customHeight="1">
      <c r="I152" s="59"/>
      <c r="J152" s="59"/>
      <c r="K152" s="59"/>
      <c r="L152" s="59"/>
      <c r="M152" s="59"/>
      <c r="N152" s="37"/>
    </row>
    <row r="153" spans="2:14" s="6" customFormat="1" ht="13" customHeight="1">
      <c r="I153" s="59"/>
      <c r="J153" s="59"/>
      <c r="K153" s="59"/>
      <c r="L153" s="59"/>
      <c r="M153" s="59"/>
      <c r="N153" s="37"/>
    </row>
    <row r="154" spans="2:14" s="6" customFormat="1" ht="13" customHeight="1">
      <c r="I154" s="59"/>
      <c r="J154" s="59"/>
      <c r="K154" s="59"/>
      <c r="L154" s="59"/>
      <c r="M154" s="59"/>
      <c r="N154" s="37"/>
    </row>
    <row r="155" spans="2:14" s="6" customFormat="1" ht="13" customHeight="1">
      <c r="I155" s="59"/>
      <c r="J155" s="59"/>
      <c r="K155" s="59"/>
      <c r="L155" s="59"/>
      <c r="M155" s="59"/>
      <c r="N155" s="37"/>
    </row>
    <row r="156" spans="2:14" s="6" customFormat="1" ht="13" customHeight="1">
      <c r="I156" s="59"/>
      <c r="J156" s="59"/>
      <c r="K156" s="59"/>
      <c r="L156" s="59"/>
      <c r="M156" s="59"/>
      <c r="N156" s="37"/>
    </row>
    <row r="157" spans="2:14" s="6" customFormat="1" ht="13" customHeight="1">
      <c r="I157" s="59"/>
      <c r="J157" s="59"/>
      <c r="K157" s="59"/>
      <c r="L157" s="59"/>
      <c r="M157" s="59"/>
      <c r="N157" s="37"/>
    </row>
    <row r="158" spans="2:14" s="6" customFormat="1" ht="13" customHeight="1">
      <c r="I158" s="59"/>
      <c r="J158" s="59"/>
      <c r="K158" s="59"/>
      <c r="L158" s="59"/>
      <c r="M158" s="59"/>
      <c r="N158" s="37"/>
    </row>
    <row r="159" spans="2:14" s="6" customFormat="1" ht="13" customHeight="1">
      <c r="I159" s="59"/>
      <c r="J159" s="59"/>
      <c r="K159" s="59"/>
      <c r="L159" s="59"/>
      <c r="M159" s="59"/>
      <c r="N159" s="37"/>
    </row>
    <row r="160" spans="2:14" s="6" customFormat="1" ht="13" customHeight="1">
      <c r="I160" s="59"/>
      <c r="J160" s="59"/>
      <c r="K160" s="59"/>
      <c r="L160" s="59"/>
      <c r="M160" s="59"/>
      <c r="N160" s="37"/>
    </row>
    <row r="161" spans="9:14" s="6" customFormat="1" ht="13" customHeight="1">
      <c r="I161" s="59"/>
      <c r="J161" s="59"/>
      <c r="K161" s="59"/>
      <c r="L161" s="59"/>
      <c r="M161" s="59"/>
      <c r="N161" s="37"/>
    </row>
    <row r="162" spans="9:14" s="6" customFormat="1" ht="13" customHeight="1">
      <c r="I162" s="59"/>
      <c r="J162" s="59"/>
      <c r="K162" s="59"/>
      <c r="L162" s="59"/>
      <c r="M162" s="59"/>
      <c r="N162" s="37"/>
    </row>
    <row r="163" spans="9:14" s="6" customFormat="1" ht="13" customHeight="1">
      <c r="I163" s="59"/>
      <c r="J163" s="59"/>
      <c r="K163" s="59"/>
      <c r="L163" s="59"/>
      <c r="M163" s="59"/>
      <c r="N163" s="37"/>
    </row>
    <row r="164" spans="9:14" s="6" customFormat="1" ht="13" customHeight="1">
      <c r="I164" s="59"/>
      <c r="J164" s="59"/>
      <c r="K164" s="59"/>
      <c r="L164" s="59"/>
      <c r="M164" s="59"/>
      <c r="N164" s="37"/>
    </row>
    <row r="165" spans="9:14" s="6" customFormat="1" ht="13" customHeight="1">
      <c r="I165" s="59"/>
      <c r="J165" s="59"/>
      <c r="K165" s="59"/>
      <c r="L165" s="59"/>
      <c r="M165" s="59"/>
      <c r="N165" s="37"/>
    </row>
    <row r="166" spans="9:14" s="6" customFormat="1" ht="13" customHeight="1">
      <c r="I166" s="59"/>
      <c r="J166" s="59"/>
      <c r="K166" s="59"/>
      <c r="L166" s="59"/>
      <c r="M166" s="59"/>
      <c r="N166" s="37"/>
    </row>
    <row r="167" spans="9:14" s="6" customFormat="1" ht="13" customHeight="1">
      <c r="I167" s="59"/>
      <c r="J167" s="59"/>
      <c r="K167" s="59"/>
      <c r="L167" s="59"/>
      <c r="M167" s="59"/>
      <c r="N167" s="37"/>
    </row>
    <row r="168" spans="9:14" s="6" customFormat="1" ht="13" customHeight="1">
      <c r="I168" s="59"/>
      <c r="J168" s="59"/>
      <c r="K168" s="59"/>
      <c r="L168" s="59"/>
      <c r="M168" s="59"/>
      <c r="N168" s="37"/>
    </row>
    <row r="169" spans="9:14" s="6" customFormat="1" ht="13" customHeight="1">
      <c r="I169" s="59"/>
      <c r="J169" s="59"/>
      <c r="K169" s="59"/>
      <c r="L169" s="59"/>
      <c r="M169" s="59"/>
      <c r="N169" s="37"/>
    </row>
    <row r="170" spans="9:14" s="6" customFormat="1" ht="13" customHeight="1">
      <c r="I170" s="59"/>
      <c r="J170" s="59"/>
      <c r="K170" s="59"/>
      <c r="L170" s="59"/>
      <c r="M170" s="59"/>
      <c r="N170" s="37"/>
    </row>
    <row r="171" spans="9:14" s="6" customFormat="1" ht="13" customHeight="1">
      <c r="I171" s="59"/>
      <c r="J171" s="59"/>
      <c r="K171" s="59"/>
      <c r="L171" s="59"/>
      <c r="M171" s="59"/>
      <c r="N171" s="37"/>
    </row>
    <row r="172" spans="9:14" s="6" customFormat="1" ht="13" customHeight="1">
      <c r="I172" s="59"/>
      <c r="J172" s="59"/>
      <c r="K172" s="59"/>
      <c r="L172" s="59"/>
      <c r="M172" s="59"/>
      <c r="N172" s="37"/>
    </row>
    <row r="173" spans="9:14" s="6" customFormat="1" ht="13" customHeight="1">
      <c r="I173" s="59"/>
      <c r="J173" s="59"/>
      <c r="K173" s="59"/>
      <c r="L173" s="59"/>
      <c r="M173" s="59"/>
      <c r="N173" s="37"/>
    </row>
    <row r="174" spans="9:14" s="6" customFormat="1" ht="13" customHeight="1">
      <c r="I174" s="59"/>
      <c r="J174" s="59"/>
      <c r="K174" s="59"/>
      <c r="L174" s="59"/>
      <c r="M174" s="59"/>
      <c r="N174" s="37"/>
    </row>
    <row r="175" spans="9:14" s="6" customFormat="1" ht="13" customHeight="1">
      <c r="I175" s="59"/>
      <c r="J175" s="59"/>
      <c r="K175" s="59"/>
      <c r="L175" s="59"/>
      <c r="M175" s="59"/>
      <c r="N175" s="37"/>
    </row>
    <row r="176" spans="9:14" s="6" customFormat="1" ht="13" customHeight="1">
      <c r="I176" s="59"/>
      <c r="J176" s="59"/>
      <c r="K176" s="59"/>
      <c r="L176" s="59"/>
      <c r="M176" s="59"/>
      <c r="N176" s="37"/>
    </row>
    <row r="177" spans="9:14" s="6" customFormat="1" ht="13" customHeight="1">
      <c r="I177" s="59"/>
      <c r="J177" s="59"/>
      <c r="K177" s="59"/>
      <c r="L177" s="59"/>
      <c r="M177" s="59"/>
      <c r="N177" s="37"/>
    </row>
    <row r="178" spans="9:14" s="6" customFormat="1" ht="13" customHeight="1">
      <c r="I178" s="59"/>
      <c r="J178" s="59"/>
      <c r="K178" s="59"/>
      <c r="L178" s="59"/>
      <c r="M178" s="59"/>
      <c r="N178" s="37"/>
    </row>
    <row r="179" spans="9:14" s="6" customFormat="1" ht="13" customHeight="1">
      <c r="I179" s="59"/>
      <c r="J179" s="59"/>
      <c r="K179" s="59"/>
      <c r="L179" s="59"/>
      <c r="M179" s="59"/>
      <c r="N179" s="37"/>
    </row>
    <row r="180" spans="9:14" s="6" customFormat="1" ht="13" customHeight="1">
      <c r="I180" s="59"/>
      <c r="J180" s="59"/>
      <c r="K180" s="59"/>
      <c r="L180" s="59"/>
      <c r="M180" s="59"/>
      <c r="N180" s="37"/>
    </row>
    <row r="181" spans="9:14" s="6" customFormat="1" ht="13" customHeight="1">
      <c r="I181" s="59"/>
      <c r="J181" s="59"/>
      <c r="K181" s="59"/>
      <c r="L181" s="59"/>
      <c r="M181" s="59"/>
      <c r="N181" s="37"/>
    </row>
    <row r="182" spans="9:14" s="6" customFormat="1" ht="13" customHeight="1">
      <c r="I182" s="59"/>
      <c r="J182" s="59"/>
      <c r="K182" s="59"/>
      <c r="L182" s="59"/>
      <c r="M182" s="59"/>
      <c r="N182" s="37"/>
    </row>
    <row r="183" spans="9:14" s="6" customFormat="1" ht="13" customHeight="1">
      <c r="I183" s="59"/>
      <c r="J183" s="59"/>
      <c r="K183" s="59"/>
      <c r="L183" s="59"/>
      <c r="M183" s="59"/>
      <c r="N183" s="37"/>
    </row>
    <row r="184" spans="9:14" s="6" customFormat="1" ht="13" customHeight="1">
      <c r="I184" s="59"/>
      <c r="J184" s="59"/>
      <c r="K184" s="59"/>
      <c r="L184" s="59"/>
      <c r="M184" s="59"/>
      <c r="N184" s="37"/>
    </row>
    <row r="185" spans="9:14" s="6" customFormat="1" ht="13" customHeight="1">
      <c r="I185" s="59"/>
      <c r="J185" s="59"/>
      <c r="K185" s="59"/>
      <c r="L185" s="59"/>
      <c r="M185" s="59"/>
      <c r="N185" s="37"/>
    </row>
    <row r="186" spans="9:14" s="6" customFormat="1" ht="13" customHeight="1">
      <c r="I186" s="59"/>
      <c r="J186" s="59"/>
      <c r="K186" s="59"/>
      <c r="L186" s="59"/>
      <c r="M186" s="59"/>
      <c r="N186" s="37"/>
    </row>
    <row r="187" spans="9:14" s="6" customFormat="1" ht="13" customHeight="1">
      <c r="I187" s="59"/>
      <c r="J187" s="59"/>
      <c r="K187" s="59"/>
      <c r="L187" s="59"/>
      <c r="M187" s="59"/>
      <c r="N187" s="37"/>
    </row>
    <row r="188" spans="9:14" s="6" customFormat="1" ht="13" customHeight="1">
      <c r="I188" s="59"/>
      <c r="J188" s="59"/>
      <c r="K188" s="59"/>
      <c r="L188" s="59"/>
      <c r="M188" s="59"/>
      <c r="N188" s="37"/>
    </row>
    <row r="189" spans="9:14" s="6" customFormat="1" ht="13" customHeight="1">
      <c r="I189" s="59"/>
      <c r="J189" s="59"/>
      <c r="K189" s="59"/>
      <c r="L189" s="59"/>
      <c r="M189" s="59"/>
      <c r="N189" s="37"/>
    </row>
    <row r="190" spans="9:14" s="6" customFormat="1" ht="13" customHeight="1">
      <c r="I190" s="59"/>
      <c r="J190" s="59"/>
      <c r="K190" s="59"/>
      <c r="L190" s="59"/>
      <c r="M190" s="59"/>
      <c r="N190" s="37"/>
    </row>
    <row r="191" spans="9:14" s="6" customFormat="1" ht="13" customHeight="1">
      <c r="I191" s="59"/>
      <c r="J191" s="59"/>
      <c r="K191" s="59"/>
      <c r="L191" s="59"/>
      <c r="M191" s="59"/>
      <c r="N191" s="37"/>
    </row>
    <row r="192" spans="9:14" s="6" customFormat="1" ht="13" customHeight="1">
      <c r="I192" s="59"/>
      <c r="J192" s="59"/>
      <c r="K192" s="59"/>
      <c r="L192" s="59"/>
      <c r="M192" s="59"/>
      <c r="N192" s="37"/>
    </row>
    <row r="193" spans="9:14" s="6" customFormat="1" ht="13" customHeight="1">
      <c r="I193" s="59"/>
      <c r="J193" s="59"/>
      <c r="K193" s="59"/>
      <c r="L193" s="59"/>
      <c r="M193" s="59"/>
      <c r="N193" s="37"/>
    </row>
    <row r="194" spans="9:14" s="6" customFormat="1" ht="13" customHeight="1">
      <c r="I194" s="59"/>
      <c r="J194" s="59"/>
      <c r="K194" s="59"/>
      <c r="L194" s="59"/>
      <c r="M194" s="59"/>
      <c r="N194" s="37"/>
    </row>
    <row r="195" spans="9:14" s="6" customFormat="1" ht="13" customHeight="1">
      <c r="I195" s="59"/>
      <c r="J195" s="59"/>
      <c r="K195" s="59"/>
      <c r="L195" s="59"/>
      <c r="M195" s="59"/>
      <c r="N195" s="37"/>
    </row>
    <row r="196" spans="9:14" s="6" customFormat="1" ht="13" customHeight="1">
      <c r="I196" s="59"/>
      <c r="J196" s="59"/>
      <c r="K196" s="59"/>
      <c r="L196" s="59"/>
      <c r="M196" s="59"/>
      <c r="N196" s="37"/>
    </row>
    <row r="197" spans="9:14" s="6" customFormat="1" ht="13" customHeight="1">
      <c r="I197" s="59"/>
      <c r="J197" s="59"/>
      <c r="K197" s="59"/>
      <c r="L197" s="59"/>
      <c r="M197" s="59"/>
      <c r="N197" s="37"/>
    </row>
    <row r="198" spans="9:14" s="6" customFormat="1" ht="13" customHeight="1">
      <c r="I198" s="59"/>
      <c r="J198" s="59"/>
      <c r="K198" s="59"/>
      <c r="L198" s="59"/>
      <c r="M198" s="59"/>
      <c r="N198" s="37"/>
    </row>
    <row r="199" spans="9:14" s="6" customFormat="1" ht="13" customHeight="1">
      <c r="I199" s="59"/>
      <c r="J199" s="59"/>
      <c r="K199" s="59"/>
      <c r="L199" s="59"/>
      <c r="M199" s="59"/>
      <c r="N199" s="37"/>
    </row>
    <row r="200" spans="9:14" s="6" customFormat="1" ht="13" customHeight="1">
      <c r="I200" s="59"/>
      <c r="J200" s="59"/>
      <c r="K200" s="59"/>
      <c r="L200" s="59"/>
      <c r="M200" s="59"/>
      <c r="N200" s="37"/>
    </row>
    <row r="201" spans="9:14" s="6" customFormat="1" ht="13" customHeight="1">
      <c r="I201" s="59"/>
      <c r="J201" s="59"/>
      <c r="K201" s="59"/>
      <c r="L201" s="59"/>
      <c r="M201" s="59"/>
      <c r="N201" s="37"/>
    </row>
    <row r="202" spans="9:14" s="6" customFormat="1" ht="13" customHeight="1">
      <c r="I202" s="59"/>
      <c r="J202" s="59"/>
      <c r="K202" s="59"/>
      <c r="L202" s="59"/>
      <c r="M202" s="59"/>
      <c r="N202" s="37"/>
    </row>
    <row r="203" spans="9:14" s="6" customFormat="1" ht="13" customHeight="1">
      <c r="I203" s="59"/>
      <c r="J203" s="59"/>
      <c r="K203" s="59"/>
      <c r="L203" s="59"/>
      <c r="M203" s="59"/>
      <c r="N203" s="37"/>
    </row>
    <row r="204" spans="9:14" s="6" customFormat="1" ht="13" customHeight="1">
      <c r="I204" s="59"/>
      <c r="J204" s="59"/>
      <c r="K204" s="59"/>
      <c r="L204" s="59"/>
      <c r="M204" s="59"/>
      <c r="N204" s="37"/>
    </row>
    <row r="205" spans="9:14" s="6" customFormat="1" ht="13" customHeight="1">
      <c r="I205" s="59"/>
      <c r="J205" s="59"/>
      <c r="K205" s="59"/>
      <c r="L205" s="59"/>
      <c r="M205" s="59"/>
      <c r="N205" s="37"/>
    </row>
    <row r="206" spans="9:14" s="6" customFormat="1" ht="13" customHeight="1">
      <c r="I206" s="59"/>
      <c r="J206" s="59"/>
      <c r="K206" s="59"/>
      <c r="L206" s="59"/>
      <c r="M206" s="59"/>
      <c r="N206" s="37"/>
    </row>
    <row r="207" spans="9:14" s="6" customFormat="1" ht="13" customHeight="1">
      <c r="I207" s="59"/>
      <c r="J207" s="59"/>
      <c r="K207" s="59"/>
      <c r="L207" s="59"/>
      <c r="M207" s="59"/>
      <c r="N207" s="37"/>
    </row>
    <row r="208" spans="9:14" s="6" customFormat="1" ht="13" customHeight="1">
      <c r="I208" s="59"/>
      <c r="J208" s="59"/>
      <c r="K208" s="59"/>
      <c r="L208" s="59"/>
      <c r="M208" s="59"/>
      <c r="N208" s="37"/>
    </row>
    <row r="209" spans="9:14" s="6" customFormat="1" ht="13" customHeight="1">
      <c r="I209" s="59"/>
      <c r="J209" s="59"/>
      <c r="K209" s="59"/>
      <c r="L209" s="59"/>
      <c r="M209" s="59"/>
      <c r="N209" s="37"/>
    </row>
    <row r="210" spans="9:14" s="6" customFormat="1" ht="13" customHeight="1">
      <c r="I210" s="59"/>
      <c r="J210" s="59"/>
      <c r="K210" s="59"/>
      <c r="L210" s="59"/>
      <c r="M210" s="59"/>
      <c r="N210" s="37"/>
    </row>
    <row r="211" spans="9:14" s="6" customFormat="1" ht="13" customHeight="1">
      <c r="I211" s="59"/>
      <c r="J211" s="59"/>
      <c r="K211" s="59"/>
      <c r="L211" s="59"/>
      <c r="M211" s="59"/>
      <c r="N211" s="37"/>
    </row>
    <row r="212" spans="9:14" s="6" customFormat="1" ht="13" customHeight="1">
      <c r="I212" s="59"/>
      <c r="J212" s="59"/>
      <c r="K212" s="59"/>
      <c r="L212" s="59"/>
      <c r="M212" s="59"/>
      <c r="N212" s="37"/>
    </row>
    <row r="213" spans="9:14" s="6" customFormat="1" ht="13" customHeight="1">
      <c r="I213" s="59"/>
      <c r="J213" s="59"/>
      <c r="K213" s="59"/>
      <c r="L213" s="59"/>
      <c r="M213" s="59"/>
      <c r="N213" s="37"/>
    </row>
    <row r="214" spans="9:14" s="6" customFormat="1" ht="13" customHeight="1">
      <c r="I214" s="59"/>
      <c r="J214" s="59"/>
      <c r="K214" s="59"/>
      <c r="L214" s="59"/>
      <c r="M214" s="59"/>
      <c r="N214" s="37"/>
    </row>
    <row r="215" spans="9:14" s="6" customFormat="1" ht="13" customHeight="1">
      <c r="I215" s="59"/>
      <c r="J215" s="59"/>
      <c r="K215" s="59"/>
      <c r="L215" s="59"/>
      <c r="M215" s="59"/>
      <c r="N215" s="37"/>
    </row>
    <row r="216" spans="9:14" s="6" customFormat="1" ht="13" customHeight="1">
      <c r="I216" s="59"/>
      <c r="J216" s="59"/>
      <c r="K216" s="59"/>
      <c r="L216" s="59"/>
      <c r="M216" s="59"/>
      <c r="N216" s="37"/>
    </row>
    <row r="217" spans="9:14" s="6" customFormat="1" ht="13" customHeight="1">
      <c r="I217" s="59"/>
      <c r="J217" s="59"/>
      <c r="K217" s="59"/>
      <c r="L217" s="59"/>
      <c r="M217" s="59"/>
      <c r="N217" s="37"/>
    </row>
    <row r="218" spans="9:14" s="6" customFormat="1" ht="13" customHeight="1">
      <c r="I218" s="59"/>
      <c r="J218" s="59"/>
      <c r="K218" s="59"/>
      <c r="L218" s="59"/>
      <c r="M218" s="59"/>
      <c r="N218" s="37"/>
    </row>
    <row r="219" spans="9:14" s="6" customFormat="1" ht="13" customHeight="1">
      <c r="I219" s="59"/>
      <c r="J219" s="59"/>
      <c r="K219" s="59"/>
      <c r="L219" s="59"/>
      <c r="M219" s="59"/>
      <c r="N219" s="37"/>
    </row>
    <row r="220" spans="9:14" s="6" customFormat="1" ht="13" customHeight="1">
      <c r="I220" s="59"/>
      <c r="J220" s="59"/>
      <c r="K220" s="59"/>
      <c r="L220" s="59"/>
      <c r="M220" s="59"/>
      <c r="N220" s="37"/>
    </row>
    <row r="221" spans="9:14" s="6" customFormat="1" ht="13" customHeight="1">
      <c r="I221" s="59"/>
      <c r="J221" s="59"/>
      <c r="K221" s="59"/>
      <c r="L221" s="59"/>
      <c r="M221" s="59"/>
      <c r="N221" s="37"/>
    </row>
    <row r="222" spans="9:14" s="6" customFormat="1" ht="13" customHeight="1">
      <c r="I222" s="59"/>
      <c r="J222" s="59"/>
      <c r="K222" s="59"/>
      <c r="L222" s="59"/>
      <c r="M222" s="59"/>
      <c r="N222" s="37"/>
    </row>
    <row r="223" spans="9:14" s="6" customFormat="1" ht="13" customHeight="1">
      <c r="I223" s="59"/>
      <c r="J223" s="59"/>
      <c r="K223" s="59"/>
      <c r="L223" s="59"/>
      <c r="M223" s="59"/>
      <c r="N223" s="37"/>
    </row>
    <row r="224" spans="9:14" s="6" customFormat="1" ht="13" customHeight="1">
      <c r="I224" s="59"/>
      <c r="J224" s="59"/>
      <c r="K224" s="59"/>
      <c r="L224" s="59"/>
      <c r="M224" s="59"/>
      <c r="N224" s="37"/>
    </row>
    <row r="225" spans="9:14" s="6" customFormat="1" ht="13" customHeight="1">
      <c r="I225" s="59"/>
      <c r="J225" s="59"/>
      <c r="K225" s="59"/>
      <c r="L225" s="59"/>
      <c r="M225" s="59"/>
      <c r="N225" s="37"/>
    </row>
    <row r="226" spans="9:14" s="6" customFormat="1" ht="13" customHeight="1">
      <c r="I226" s="59"/>
      <c r="J226" s="59"/>
      <c r="K226" s="59"/>
      <c r="L226" s="59"/>
      <c r="M226" s="59"/>
      <c r="N226" s="37"/>
    </row>
    <row r="227" spans="9:14" s="6" customFormat="1" ht="13" customHeight="1">
      <c r="I227" s="59"/>
      <c r="J227" s="59"/>
      <c r="K227" s="59"/>
      <c r="L227" s="59"/>
      <c r="M227" s="59"/>
      <c r="N227" s="37"/>
    </row>
    <row r="228" spans="9:14" s="6" customFormat="1" ht="13" customHeight="1">
      <c r="I228" s="59"/>
      <c r="J228" s="59"/>
      <c r="K228" s="59"/>
      <c r="L228" s="59"/>
      <c r="M228" s="59"/>
      <c r="N228" s="37"/>
    </row>
    <row r="229" spans="9:14" s="6" customFormat="1" ht="13" customHeight="1">
      <c r="I229" s="59"/>
      <c r="J229" s="59"/>
      <c r="K229" s="59"/>
      <c r="L229" s="59"/>
      <c r="M229" s="59"/>
      <c r="N229" s="37"/>
    </row>
    <row r="230" spans="9:14" s="6" customFormat="1" ht="13" customHeight="1">
      <c r="I230" s="59"/>
      <c r="J230" s="59"/>
      <c r="K230" s="59"/>
      <c r="L230" s="59"/>
      <c r="M230" s="59"/>
      <c r="N230" s="37"/>
    </row>
    <row r="231" spans="9:14" s="6" customFormat="1" ht="13" customHeight="1">
      <c r="I231" s="59"/>
      <c r="J231" s="59"/>
      <c r="K231" s="59"/>
      <c r="L231" s="59"/>
      <c r="M231" s="59"/>
      <c r="N231" s="37"/>
    </row>
    <row r="232" spans="9:14" s="6" customFormat="1" ht="13" customHeight="1">
      <c r="I232" s="59"/>
      <c r="J232" s="59"/>
      <c r="K232" s="59"/>
      <c r="L232" s="59"/>
      <c r="M232" s="59"/>
      <c r="N232" s="37"/>
    </row>
    <row r="233" spans="9:14" s="6" customFormat="1" ht="13" customHeight="1">
      <c r="I233" s="59"/>
      <c r="J233" s="59"/>
      <c r="K233" s="59"/>
      <c r="L233" s="59"/>
      <c r="M233" s="59"/>
      <c r="N233" s="37"/>
    </row>
    <row r="234" spans="9:14" s="6" customFormat="1" ht="13" customHeight="1">
      <c r="I234" s="59"/>
      <c r="J234" s="59"/>
      <c r="K234" s="59"/>
      <c r="L234" s="59"/>
      <c r="M234" s="59"/>
      <c r="N234" s="37"/>
    </row>
    <row r="235" spans="9:14" s="6" customFormat="1" ht="13" customHeight="1">
      <c r="I235" s="59"/>
      <c r="J235" s="59"/>
      <c r="K235" s="59"/>
      <c r="L235" s="59"/>
      <c r="M235" s="59"/>
      <c r="N235" s="37"/>
    </row>
    <row r="236" spans="9:14" s="6" customFormat="1" ht="13" customHeight="1">
      <c r="I236" s="59"/>
      <c r="J236" s="59"/>
      <c r="K236" s="59"/>
      <c r="L236" s="59"/>
      <c r="M236" s="59"/>
      <c r="N236" s="37"/>
    </row>
    <row r="237" spans="9:14" s="6" customFormat="1" ht="13" customHeight="1">
      <c r="I237" s="59"/>
      <c r="J237" s="59"/>
      <c r="K237" s="59"/>
      <c r="L237" s="59"/>
      <c r="M237" s="59"/>
      <c r="N237" s="37"/>
    </row>
    <row r="238" spans="9:14" s="6" customFormat="1" ht="13" customHeight="1">
      <c r="I238" s="59"/>
      <c r="J238" s="59"/>
      <c r="K238" s="59"/>
      <c r="L238" s="59"/>
      <c r="M238" s="59"/>
      <c r="N238" s="37"/>
    </row>
    <row r="239" spans="9:14" s="6" customFormat="1" ht="13" customHeight="1">
      <c r="I239" s="59"/>
      <c r="J239" s="59"/>
      <c r="K239" s="59"/>
      <c r="L239" s="59"/>
      <c r="M239" s="59"/>
      <c r="N239" s="37"/>
    </row>
    <row r="240" spans="9:14" s="6" customFormat="1" ht="13" customHeight="1">
      <c r="I240" s="59"/>
      <c r="J240" s="59"/>
      <c r="K240" s="59"/>
      <c r="L240" s="59"/>
      <c r="M240" s="59"/>
      <c r="N240" s="37"/>
    </row>
    <row r="241" spans="9:14" s="6" customFormat="1" ht="13" customHeight="1">
      <c r="I241" s="59"/>
      <c r="J241" s="59"/>
      <c r="K241" s="59"/>
      <c r="L241" s="59"/>
      <c r="M241" s="59"/>
      <c r="N241" s="37"/>
    </row>
    <row r="242" spans="9:14" s="6" customFormat="1" ht="13" customHeight="1">
      <c r="I242" s="59"/>
      <c r="J242" s="59"/>
      <c r="K242" s="59"/>
      <c r="L242" s="59"/>
      <c r="M242" s="59"/>
      <c r="N242" s="37"/>
    </row>
    <row r="243" spans="9:14" s="6" customFormat="1" ht="13" customHeight="1">
      <c r="I243" s="59"/>
      <c r="J243" s="59"/>
      <c r="K243" s="59"/>
      <c r="L243" s="59"/>
      <c r="M243" s="59"/>
      <c r="N243" s="37"/>
    </row>
    <row r="244" spans="9:14" s="6" customFormat="1" ht="13" customHeight="1">
      <c r="I244" s="59"/>
      <c r="J244" s="59"/>
      <c r="K244" s="59"/>
      <c r="L244" s="59"/>
      <c r="M244" s="59"/>
      <c r="N244" s="37"/>
    </row>
    <row r="245" spans="9:14" s="6" customFormat="1" ht="13" customHeight="1">
      <c r="I245" s="59"/>
      <c r="J245" s="59"/>
      <c r="K245" s="59"/>
      <c r="L245" s="59"/>
      <c r="M245" s="59"/>
      <c r="N245" s="37"/>
    </row>
    <row r="246" spans="9:14" s="6" customFormat="1" ht="13" customHeight="1">
      <c r="I246" s="59"/>
      <c r="J246" s="59"/>
      <c r="K246" s="59"/>
      <c r="L246" s="59"/>
      <c r="M246" s="59"/>
      <c r="N246" s="37"/>
    </row>
    <row r="247" spans="9:14" s="6" customFormat="1" ht="13" customHeight="1">
      <c r="I247" s="59"/>
      <c r="J247" s="59"/>
      <c r="K247" s="59"/>
      <c r="L247" s="59"/>
      <c r="M247" s="59"/>
      <c r="N247" s="37"/>
    </row>
    <row r="248" spans="9:14" s="6" customFormat="1" ht="13" customHeight="1">
      <c r="I248" s="59"/>
      <c r="J248" s="59"/>
      <c r="K248" s="59"/>
      <c r="L248" s="59"/>
      <c r="M248" s="59"/>
      <c r="N248" s="37"/>
    </row>
    <row r="249" spans="9:14" s="6" customFormat="1" ht="13" customHeight="1">
      <c r="I249" s="59"/>
      <c r="J249" s="59"/>
      <c r="K249" s="59"/>
      <c r="L249" s="59"/>
      <c r="M249" s="59"/>
      <c r="N249" s="37"/>
    </row>
    <row r="250" spans="9:14" s="6" customFormat="1" ht="13" customHeight="1">
      <c r="I250" s="59"/>
      <c r="J250" s="59"/>
      <c r="K250" s="59"/>
      <c r="L250" s="59"/>
      <c r="M250" s="59"/>
      <c r="N250" s="37"/>
    </row>
    <row r="251" spans="9:14" s="6" customFormat="1" ht="13" customHeight="1">
      <c r="I251" s="59"/>
      <c r="J251" s="59"/>
      <c r="K251" s="59"/>
      <c r="L251" s="59"/>
      <c r="M251" s="59"/>
      <c r="N251" s="37"/>
    </row>
    <row r="252" spans="9:14" s="6" customFormat="1" ht="13" customHeight="1">
      <c r="I252" s="59"/>
      <c r="J252" s="59"/>
      <c r="K252" s="59"/>
      <c r="L252" s="59"/>
      <c r="M252" s="59"/>
      <c r="N252" s="37"/>
    </row>
    <row r="253" spans="9:14" s="6" customFormat="1" ht="13" customHeight="1">
      <c r="I253" s="59"/>
      <c r="J253" s="59"/>
      <c r="K253" s="59"/>
      <c r="L253" s="59"/>
      <c r="M253" s="59"/>
      <c r="N253" s="37"/>
    </row>
    <row r="254" spans="9:14" s="6" customFormat="1" ht="13" customHeight="1">
      <c r="I254" s="59"/>
      <c r="J254" s="59"/>
      <c r="K254" s="59"/>
      <c r="L254" s="59"/>
      <c r="M254" s="59"/>
      <c r="N254" s="37"/>
    </row>
    <row r="255" spans="9:14" s="6" customFormat="1" ht="13" customHeight="1">
      <c r="I255" s="59"/>
      <c r="J255" s="59"/>
      <c r="K255" s="59"/>
      <c r="L255" s="59"/>
      <c r="M255" s="59"/>
      <c r="N255" s="37"/>
    </row>
    <row r="256" spans="9:14" s="6" customFormat="1" ht="13" customHeight="1">
      <c r="I256" s="59"/>
      <c r="J256" s="59"/>
      <c r="K256" s="59"/>
      <c r="L256" s="59"/>
      <c r="M256" s="59"/>
      <c r="N256" s="37"/>
    </row>
    <row r="257" spans="9:14" s="6" customFormat="1" ht="13" customHeight="1">
      <c r="I257" s="59"/>
      <c r="J257" s="59"/>
      <c r="K257" s="59"/>
      <c r="L257" s="59"/>
      <c r="M257" s="59"/>
      <c r="N257" s="37"/>
    </row>
    <row r="258" spans="9:14" s="6" customFormat="1" ht="13" customHeight="1">
      <c r="I258" s="59"/>
      <c r="J258" s="59"/>
      <c r="K258" s="59"/>
      <c r="L258" s="59"/>
      <c r="M258" s="59"/>
      <c r="N258" s="37"/>
    </row>
    <row r="259" spans="9:14" s="6" customFormat="1" ht="13" customHeight="1">
      <c r="I259" s="59"/>
      <c r="J259" s="59"/>
      <c r="K259" s="59"/>
      <c r="L259" s="59"/>
      <c r="M259" s="59"/>
      <c r="N259" s="37"/>
    </row>
    <row r="260" spans="9:14" s="6" customFormat="1" ht="13" customHeight="1">
      <c r="I260" s="59"/>
      <c r="J260" s="59"/>
      <c r="K260" s="59"/>
      <c r="L260" s="59"/>
      <c r="M260" s="59"/>
      <c r="N260" s="37"/>
    </row>
    <row r="261" spans="9:14" s="6" customFormat="1" ht="13" customHeight="1">
      <c r="I261" s="59"/>
      <c r="J261" s="59"/>
      <c r="K261" s="59"/>
      <c r="L261" s="59"/>
      <c r="M261" s="59"/>
      <c r="N261" s="37"/>
    </row>
    <row r="262" spans="9:14" s="6" customFormat="1" ht="13" customHeight="1">
      <c r="I262" s="59"/>
      <c r="J262" s="59"/>
      <c r="K262" s="59"/>
      <c r="L262" s="59"/>
      <c r="M262" s="59"/>
      <c r="N262" s="37"/>
    </row>
    <row r="263" spans="9:14" s="6" customFormat="1" ht="13" customHeight="1">
      <c r="I263" s="59"/>
      <c r="J263" s="59"/>
      <c r="K263" s="59"/>
      <c r="L263" s="59"/>
      <c r="M263" s="59"/>
      <c r="N263" s="37"/>
    </row>
    <row r="264" spans="9:14" s="6" customFormat="1" ht="13" customHeight="1">
      <c r="I264" s="59"/>
      <c r="J264" s="59"/>
      <c r="K264" s="59"/>
      <c r="L264" s="59"/>
      <c r="M264" s="59"/>
      <c r="N264" s="37"/>
    </row>
    <row r="265" spans="9:14" s="6" customFormat="1" ht="13" customHeight="1">
      <c r="I265" s="59"/>
      <c r="J265" s="59"/>
      <c r="K265" s="59"/>
      <c r="L265" s="59"/>
      <c r="M265" s="59"/>
      <c r="N265" s="37"/>
    </row>
    <row r="266" spans="9:14" s="6" customFormat="1" ht="13" customHeight="1">
      <c r="I266" s="59"/>
      <c r="J266" s="59"/>
      <c r="K266" s="59"/>
      <c r="L266" s="59"/>
      <c r="M266" s="59"/>
      <c r="N266" s="37"/>
    </row>
    <row r="267" spans="9:14" s="6" customFormat="1" ht="13" customHeight="1">
      <c r="I267" s="59"/>
      <c r="J267" s="59"/>
      <c r="K267" s="59"/>
      <c r="L267" s="59"/>
      <c r="M267" s="59"/>
      <c r="N267" s="37"/>
    </row>
    <row r="268" spans="9:14" s="6" customFormat="1" ht="13" customHeight="1">
      <c r="I268" s="59"/>
      <c r="J268" s="59"/>
      <c r="K268" s="59"/>
      <c r="L268" s="59"/>
      <c r="M268" s="59"/>
      <c r="N268" s="37"/>
    </row>
    <row r="269" spans="9:14" s="6" customFormat="1" ht="13" customHeight="1">
      <c r="I269" s="59"/>
      <c r="J269" s="59"/>
      <c r="K269" s="59"/>
      <c r="L269" s="59"/>
      <c r="M269" s="59"/>
      <c r="N269" s="37"/>
    </row>
    <row r="270" spans="9:14" s="6" customFormat="1" ht="13" customHeight="1">
      <c r="I270" s="59"/>
      <c r="J270" s="59"/>
      <c r="K270" s="59"/>
      <c r="L270" s="59"/>
      <c r="M270" s="59"/>
      <c r="N270" s="37"/>
    </row>
    <row r="271" spans="9:14" s="6" customFormat="1" ht="13" customHeight="1">
      <c r="I271" s="59"/>
      <c r="J271" s="59"/>
      <c r="K271" s="59"/>
      <c r="L271" s="59"/>
      <c r="M271" s="59"/>
      <c r="N271" s="37"/>
    </row>
    <row r="272" spans="9:14" s="6" customFormat="1" ht="13" customHeight="1">
      <c r="I272" s="59"/>
      <c r="J272" s="59"/>
      <c r="K272" s="59"/>
      <c r="L272" s="59"/>
      <c r="M272" s="59"/>
      <c r="N272" s="37"/>
    </row>
    <row r="273" spans="9:14" s="6" customFormat="1" ht="13" customHeight="1">
      <c r="I273" s="59"/>
      <c r="J273" s="59"/>
      <c r="K273" s="59"/>
      <c r="L273" s="59"/>
      <c r="M273" s="59"/>
      <c r="N273" s="37"/>
    </row>
    <row r="274" spans="9:14" s="6" customFormat="1" ht="13" customHeight="1">
      <c r="I274" s="59"/>
      <c r="J274" s="59"/>
      <c r="K274" s="59"/>
      <c r="L274" s="59"/>
      <c r="M274" s="59"/>
      <c r="N274" s="37"/>
    </row>
    <row r="275" spans="9:14" s="6" customFormat="1" ht="13" customHeight="1">
      <c r="I275" s="59"/>
      <c r="J275" s="59"/>
      <c r="K275" s="59"/>
      <c r="L275" s="59"/>
      <c r="M275" s="59"/>
      <c r="N275" s="37"/>
    </row>
    <row r="276" spans="9:14" s="6" customFormat="1" ht="13" customHeight="1">
      <c r="I276" s="59"/>
      <c r="J276" s="59"/>
      <c r="K276" s="59"/>
      <c r="L276" s="59"/>
      <c r="M276" s="59"/>
      <c r="N276" s="37"/>
    </row>
    <row r="277" spans="9:14" s="6" customFormat="1" ht="13" customHeight="1">
      <c r="I277" s="59"/>
      <c r="J277" s="59"/>
      <c r="K277" s="59"/>
      <c r="L277" s="59"/>
      <c r="M277" s="59"/>
      <c r="N277" s="37"/>
    </row>
    <row r="278" spans="9:14" s="6" customFormat="1" ht="13" customHeight="1">
      <c r="I278" s="59"/>
      <c r="J278" s="59"/>
      <c r="K278" s="59"/>
      <c r="L278" s="59"/>
      <c r="M278" s="59"/>
      <c r="N278" s="37"/>
    </row>
    <row r="279" spans="9:14" s="6" customFormat="1" ht="13" customHeight="1">
      <c r="I279" s="59"/>
      <c r="J279" s="59"/>
      <c r="K279" s="59"/>
      <c r="L279" s="59"/>
      <c r="M279" s="59"/>
      <c r="N279" s="37"/>
    </row>
    <row r="280" spans="9:14" s="6" customFormat="1" ht="13" customHeight="1">
      <c r="I280" s="59"/>
      <c r="J280" s="59"/>
      <c r="K280" s="59"/>
      <c r="L280" s="59"/>
      <c r="M280" s="59"/>
      <c r="N280" s="37"/>
    </row>
    <row r="281" spans="9:14" s="6" customFormat="1" ht="13" customHeight="1">
      <c r="I281" s="59"/>
      <c r="J281" s="59"/>
      <c r="K281" s="59"/>
      <c r="L281" s="59"/>
      <c r="M281" s="59"/>
      <c r="N281" s="37"/>
    </row>
    <row r="282" spans="9:14" s="6" customFormat="1" ht="13" customHeight="1">
      <c r="I282" s="59"/>
      <c r="J282" s="59"/>
      <c r="K282" s="59"/>
      <c r="L282" s="59"/>
      <c r="M282" s="59"/>
      <c r="N282" s="37"/>
    </row>
    <row r="283" spans="9:14" s="6" customFormat="1" ht="13" customHeight="1">
      <c r="I283" s="59"/>
      <c r="J283" s="59"/>
      <c r="K283" s="59"/>
      <c r="L283" s="59"/>
      <c r="M283" s="59"/>
      <c r="N283" s="37"/>
    </row>
    <row r="284" spans="9:14" s="6" customFormat="1" ht="13" customHeight="1">
      <c r="I284" s="59"/>
      <c r="J284" s="59"/>
      <c r="K284" s="59"/>
      <c r="L284" s="59"/>
      <c r="M284" s="59"/>
      <c r="N284" s="37"/>
    </row>
    <row r="285" spans="9:14" s="6" customFormat="1" ht="13" customHeight="1">
      <c r="I285" s="59"/>
      <c r="J285" s="59"/>
      <c r="K285" s="59"/>
      <c r="L285" s="59"/>
      <c r="M285" s="59"/>
      <c r="N285" s="37"/>
    </row>
    <row r="286" spans="9:14" s="6" customFormat="1" ht="13" customHeight="1">
      <c r="I286" s="59"/>
      <c r="J286" s="59"/>
      <c r="K286" s="59"/>
      <c r="L286" s="59"/>
      <c r="M286" s="59"/>
      <c r="N286" s="37"/>
    </row>
    <row r="287" spans="9:14" s="6" customFormat="1" ht="13" customHeight="1">
      <c r="I287" s="59"/>
      <c r="J287" s="59"/>
      <c r="K287" s="59"/>
      <c r="L287" s="59"/>
      <c r="M287" s="59"/>
      <c r="N287" s="37"/>
    </row>
    <row r="288" spans="9:14" s="6" customFormat="1" ht="13" customHeight="1">
      <c r="I288" s="59"/>
      <c r="J288" s="59"/>
      <c r="K288" s="59"/>
      <c r="L288" s="59"/>
      <c r="M288" s="59"/>
      <c r="N288" s="37"/>
    </row>
    <row r="289" spans="9:14" s="6" customFormat="1" ht="13" customHeight="1">
      <c r="I289" s="59"/>
      <c r="J289" s="59"/>
      <c r="K289" s="59"/>
      <c r="L289" s="59"/>
      <c r="M289" s="59"/>
      <c r="N289" s="37"/>
    </row>
    <row r="290" spans="9:14" s="6" customFormat="1" ht="13" customHeight="1">
      <c r="I290" s="59"/>
      <c r="J290" s="59"/>
      <c r="K290" s="59"/>
      <c r="L290" s="59"/>
      <c r="M290" s="59"/>
      <c r="N290" s="37"/>
    </row>
    <row r="291" spans="9:14" s="6" customFormat="1" ht="13" customHeight="1">
      <c r="I291" s="59"/>
      <c r="J291" s="59"/>
      <c r="K291" s="59"/>
      <c r="L291" s="59"/>
      <c r="M291" s="59"/>
      <c r="N291" s="37"/>
    </row>
    <row r="292" spans="9:14" s="6" customFormat="1" ht="13" customHeight="1">
      <c r="I292" s="59"/>
      <c r="J292" s="59"/>
      <c r="K292" s="59"/>
      <c r="L292" s="59"/>
      <c r="M292" s="59"/>
      <c r="N292" s="37"/>
    </row>
    <row r="293" spans="9:14" s="6" customFormat="1" ht="13" customHeight="1">
      <c r="I293" s="59"/>
      <c r="J293" s="59"/>
      <c r="K293" s="59"/>
      <c r="L293" s="59"/>
      <c r="M293" s="59"/>
      <c r="N293" s="37"/>
    </row>
    <row r="294" spans="9:14" s="6" customFormat="1" ht="13" customHeight="1">
      <c r="I294" s="59"/>
      <c r="J294" s="59"/>
      <c r="K294" s="59"/>
      <c r="L294" s="59"/>
      <c r="M294" s="59"/>
      <c r="N294" s="37"/>
    </row>
    <row r="295" spans="9:14" s="6" customFormat="1" ht="13" customHeight="1">
      <c r="I295" s="59"/>
      <c r="J295" s="59"/>
      <c r="K295" s="59"/>
      <c r="L295" s="59"/>
      <c r="M295" s="59"/>
      <c r="N295" s="37"/>
    </row>
    <row r="296" spans="9:14" s="6" customFormat="1" ht="13" customHeight="1">
      <c r="I296" s="59"/>
      <c r="J296" s="59"/>
      <c r="K296" s="59"/>
      <c r="L296" s="59"/>
      <c r="M296" s="59"/>
      <c r="N296" s="37"/>
    </row>
    <row r="297" spans="9:14" s="6" customFormat="1" ht="13" customHeight="1">
      <c r="I297" s="59"/>
      <c r="J297" s="59"/>
      <c r="K297" s="59"/>
      <c r="L297" s="59"/>
      <c r="M297" s="59"/>
      <c r="N297" s="37"/>
    </row>
    <row r="298" spans="9:14" s="6" customFormat="1" ht="13" customHeight="1">
      <c r="I298" s="59"/>
      <c r="J298" s="59"/>
      <c r="K298" s="59"/>
      <c r="L298" s="59"/>
      <c r="M298" s="59"/>
      <c r="N298" s="37"/>
    </row>
    <row r="299" spans="9:14" s="6" customFormat="1" ht="13" customHeight="1">
      <c r="I299" s="59"/>
      <c r="J299" s="59"/>
      <c r="K299" s="59"/>
      <c r="L299" s="59"/>
      <c r="M299" s="59"/>
      <c r="N299" s="37"/>
    </row>
    <row r="300" spans="9:14" s="6" customFormat="1" ht="13" customHeight="1">
      <c r="I300" s="59"/>
      <c r="J300" s="59"/>
      <c r="K300" s="59"/>
      <c r="L300" s="59"/>
      <c r="M300" s="59"/>
      <c r="N300" s="37"/>
    </row>
    <row r="301" spans="9:14" s="6" customFormat="1" ht="13" customHeight="1">
      <c r="I301" s="59"/>
      <c r="J301" s="59"/>
      <c r="K301" s="59"/>
      <c r="L301" s="59"/>
      <c r="M301" s="59"/>
      <c r="N301" s="37"/>
    </row>
    <row r="302" spans="9:14" s="6" customFormat="1" ht="13" customHeight="1">
      <c r="I302" s="59"/>
      <c r="J302" s="59"/>
      <c r="K302" s="59"/>
      <c r="L302" s="59"/>
      <c r="M302" s="59"/>
      <c r="N302" s="37"/>
    </row>
    <row r="303" spans="9:14" s="6" customFormat="1" ht="13" customHeight="1">
      <c r="I303" s="59"/>
      <c r="J303" s="59"/>
      <c r="K303" s="59"/>
      <c r="L303" s="59"/>
      <c r="M303" s="59"/>
      <c r="N303" s="37"/>
    </row>
    <row r="304" spans="9:14" s="6" customFormat="1" ht="13" customHeight="1">
      <c r="I304" s="59"/>
      <c r="J304" s="59"/>
      <c r="K304" s="59"/>
      <c r="L304" s="59"/>
      <c r="M304" s="59"/>
      <c r="N304" s="37"/>
    </row>
    <row r="305" spans="9:14" s="6" customFormat="1" ht="13" customHeight="1">
      <c r="I305" s="59"/>
      <c r="J305" s="59"/>
      <c r="K305" s="59"/>
      <c r="L305" s="59"/>
      <c r="M305" s="59"/>
      <c r="N305" s="37"/>
    </row>
    <row r="306" spans="9:14" s="6" customFormat="1" ht="13" customHeight="1">
      <c r="I306" s="59"/>
      <c r="J306" s="59"/>
      <c r="K306" s="59"/>
      <c r="L306" s="59"/>
      <c r="M306" s="59"/>
      <c r="N306" s="37"/>
    </row>
    <row r="307" spans="9:14" s="6" customFormat="1" ht="13" customHeight="1">
      <c r="I307" s="59"/>
      <c r="J307" s="59"/>
      <c r="K307" s="59"/>
      <c r="L307" s="59"/>
      <c r="M307" s="59"/>
      <c r="N307" s="37"/>
    </row>
    <row r="308" spans="9:14" s="6" customFormat="1" ht="13" customHeight="1">
      <c r="I308" s="59"/>
      <c r="J308" s="59"/>
      <c r="K308" s="59"/>
      <c r="L308" s="59"/>
      <c r="M308" s="59"/>
      <c r="N308" s="37"/>
    </row>
    <row r="309" spans="9:14" s="6" customFormat="1" ht="13" customHeight="1">
      <c r="I309" s="59"/>
      <c r="J309" s="59"/>
      <c r="K309" s="59"/>
      <c r="L309" s="59"/>
      <c r="M309" s="59"/>
      <c r="N309" s="37"/>
    </row>
    <row r="310" spans="9:14" s="6" customFormat="1" ht="13" customHeight="1">
      <c r="I310" s="59"/>
      <c r="J310" s="59"/>
      <c r="K310" s="59"/>
      <c r="L310" s="59"/>
      <c r="M310" s="59"/>
      <c r="N310" s="37"/>
    </row>
    <row r="311" spans="9:14" s="6" customFormat="1" ht="13" customHeight="1">
      <c r="I311" s="59"/>
      <c r="J311" s="59"/>
      <c r="K311" s="59"/>
      <c r="L311" s="59"/>
      <c r="M311" s="59"/>
      <c r="N311" s="37"/>
    </row>
    <row r="312" spans="9:14" s="6" customFormat="1" ht="13" customHeight="1">
      <c r="I312" s="59"/>
      <c r="J312" s="59"/>
      <c r="K312" s="59"/>
      <c r="L312" s="59"/>
      <c r="M312" s="59"/>
      <c r="N312" s="37"/>
    </row>
    <row r="313" spans="9:14" s="6" customFormat="1" ht="13" customHeight="1">
      <c r="I313" s="59"/>
      <c r="J313" s="59"/>
      <c r="K313" s="59"/>
      <c r="L313" s="59"/>
      <c r="M313" s="59"/>
      <c r="N313" s="37"/>
    </row>
    <row r="314" spans="9:14" s="6" customFormat="1" ht="13" customHeight="1">
      <c r="I314" s="59"/>
      <c r="J314" s="59"/>
      <c r="K314" s="59"/>
      <c r="L314" s="59"/>
      <c r="M314" s="59"/>
      <c r="N314" s="37"/>
    </row>
    <row r="315" spans="9:14" s="6" customFormat="1" ht="13" customHeight="1">
      <c r="I315" s="59"/>
      <c r="J315" s="59"/>
      <c r="K315" s="59"/>
      <c r="L315" s="59"/>
      <c r="M315" s="59"/>
      <c r="N315" s="37"/>
    </row>
    <row r="316" spans="9:14" s="6" customFormat="1" ht="13" customHeight="1">
      <c r="I316" s="59"/>
      <c r="J316" s="59"/>
      <c r="K316" s="59"/>
      <c r="L316" s="59"/>
      <c r="M316" s="59"/>
      <c r="N316" s="37"/>
    </row>
    <row r="317" spans="9:14" s="6" customFormat="1" ht="13" customHeight="1">
      <c r="I317" s="59"/>
      <c r="J317" s="59"/>
      <c r="K317" s="59"/>
      <c r="L317" s="59"/>
      <c r="M317" s="59"/>
      <c r="N317" s="37"/>
    </row>
    <row r="318" spans="9:14" s="6" customFormat="1" ht="13" customHeight="1">
      <c r="I318" s="59"/>
      <c r="J318" s="59"/>
      <c r="K318" s="59"/>
      <c r="L318" s="59"/>
      <c r="M318" s="59"/>
      <c r="N318" s="37"/>
    </row>
    <row r="319" spans="9:14" s="6" customFormat="1" ht="13" customHeight="1">
      <c r="I319" s="59"/>
      <c r="J319" s="59"/>
      <c r="K319" s="59"/>
      <c r="L319" s="59"/>
      <c r="M319" s="59"/>
      <c r="N319" s="37"/>
    </row>
    <row r="320" spans="9:14" s="6" customFormat="1" ht="13" customHeight="1">
      <c r="I320" s="59"/>
      <c r="J320" s="59"/>
      <c r="K320" s="59"/>
      <c r="L320" s="59"/>
      <c r="M320" s="59"/>
      <c r="N320" s="37"/>
    </row>
    <row r="321" spans="9:14" s="6" customFormat="1" ht="13" customHeight="1">
      <c r="I321" s="59"/>
      <c r="J321" s="59"/>
      <c r="K321" s="59"/>
      <c r="L321" s="59"/>
      <c r="M321" s="59"/>
      <c r="N321" s="37"/>
    </row>
    <row r="322" spans="9:14" s="6" customFormat="1" ht="13" customHeight="1">
      <c r="I322" s="59"/>
      <c r="J322" s="59"/>
      <c r="K322" s="59"/>
      <c r="L322" s="59"/>
      <c r="M322" s="59"/>
      <c r="N322" s="37"/>
    </row>
    <row r="323" spans="9:14" s="6" customFormat="1" ht="13" customHeight="1">
      <c r="I323" s="59"/>
      <c r="J323" s="59"/>
      <c r="K323" s="59"/>
      <c r="L323" s="59"/>
      <c r="M323" s="59"/>
      <c r="N323" s="37"/>
    </row>
    <row r="324" spans="9:14" s="6" customFormat="1" ht="13" customHeight="1">
      <c r="I324" s="59"/>
      <c r="J324" s="59"/>
      <c r="K324" s="59"/>
      <c r="L324" s="59"/>
      <c r="M324" s="59"/>
      <c r="N324" s="37"/>
    </row>
    <row r="325" spans="9:14" s="6" customFormat="1" ht="13" customHeight="1">
      <c r="I325" s="59"/>
      <c r="J325" s="59"/>
      <c r="K325" s="59"/>
      <c r="L325" s="59"/>
      <c r="M325" s="59"/>
      <c r="N325" s="37"/>
    </row>
    <row r="326" spans="9:14" s="6" customFormat="1" ht="13" customHeight="1">
      <c r="I326" s="59"/>
      <c r="J326" s="59"/>
      <c r="K326" s="59"/>
      <c r="L326" s="59"/>
      <c r="M326" s="59"/>
      <c r="N326" s="37"/>
    </row>
    <row r="327" spans="9:14" s="6" customFormat="1" ht="13" customHeight="1">
      <c r="I327" s="59"/>
      <c r="J327" s="59"/>
      <c r="K327" s="59"/>
      <c r="L327" s="59"/>
      <c r="M327" s="59"/>
      <c r="N327" s="37"/>
    </row>
    <row r="328" spans="9:14" s="6" customFormat="1" ht="13" customHeight="1">
      <c r="I328" s="59"/>
      <c r="J328" s="59"/>
      <c r="K328" s="59"/>
      <c r="L328" s="59"/>
      <c r="M328" s="59"/>
      <c r="N328" s="37"/>
    </row>
    <row r="329" spans="9:14" s="6" customFormat="1" ht="13" customHeight="1">
      <c r="I329" s="59"/>
      <c r="J329" s="59"/>
      <c r="K329" s="59"/>
      <c r="L329" s="59"/>
      <c r="M329" s="59"/>
      <c r="N329" s="37"/>
    </row>
    <row r="330" spans="9:14" s="6" customFormat="1" ht="13" customHeight="1">
      <c r="I330" s="59"/>
      <c r="J330" s="59"/>
      <c r="K330" s="59"/>
      <c r="L330" s="59"/>
      <c r="M330" s="59"/>
      <c r="N330" s="37"/>
    </row>
    <row r="331" spans="9:14" s="6" customFormat="1" ht="13" customHeight="1">
      <c r="I331" s="59"/>
      <c r="J331" s="59"/>
      <c r="K331" s="59"/>
      <c r="L331" s="59"/>
      <c r="M331" s="59"/>
      <c r="N331" s="37"/>
    </row>
    <row r="332" spans="9:14" s="6" customFormat="1" ht="13" customHeight="1">
      <c r="I332" s="59"/>
      <c r="J332" s="59"/>
      <c r="K332" s="59"/>
      <c r="L332" s="59"/>
      <c r="M332" s="59"/>
      <c r="N332" s="37"/>
    </row>
    <row r="333" spans="9:14" s="6" customFormat="1" ht="13" customHeight="1">
      <c r="I333" s="59"/>
      <c r="J333" s="59"/>
      <c r="K333" s="59"/>
      <c r="L333" s="59"/>
      <c r="M333" s="59"/>
      <c r="N333" s="37"/>
    </row>
    <row r="334" spans="9:14" s="6" customFormat="1" ht="13" customHeight="1">
      <c r="I334" s="59"/>
      <c r="J334" s="59"/>
      <c r="K334" s="59"/>
      <c r="L334" s="59"/>
      <c r="M334" s="59"/>
      <c r="N334" s="37"/>
    </row>
    <row r="335" spans="9:14" s="6" customFormat="1" ht="13" customHeight="1">
      <c r="I335" s="59"/>
      <c r="J335" s="59"/>
      <c r="K335" s="59"/>
      <c r="L335" s="59"/>
      <c r="M335" s="59"/>
      <c r="N335" s="37"/>
    </row>
    <row r="336" spans="9:14" s="6" customFormat="1" ht="13" customHeight="1">
      <c r="I336" s="59"/>
      <c r="J336" s="59"/>
      <c r="K336" s="59"/>
      <c r="L336" s="59"/>
      <c r="M336" s="59"/>
      <c r="N336" s="37"/>
    </row>
    <row r="337" spans="9:14" s="6" customFormat="1" ht="13" customHeight="1">
      <c r="I337" s="59"/>
      <c r="J337" s="59"/>
      <c r="K337" s="59"/>
      <c r="L337" s="59"/>
      <c r="M337" s="59"/>
      <c r="N337" s="37"/>
    </row>
    <row r="338" spans="9:14" s="6" customFormat="1" ht="13" customHeight="1">
      <c r="I338" s="59"/>
      <c r="J338" s="59"/>
      <c r="K338" s="59"/>
      <c r="L338" s="59"/>
      <c r="M338" s="59"/>
      <c r="N338" s="37"/>
    </row>
    <row r="339" spans="9:14" s="6" customFormat="1" ht="13" customHeight="1">
      <c r="I339" s="59"/>
      <c r="J339" s="59"/>
      <c r="K339" s="59"/>
      <c r="L339" s="59"/>
      <c r="M339" s="59"/>
      <c r="N339" s="37"/>
    </row>
    <row r="340" spans="9:14" s="6" customFormat="1" ht="13" customHeight="1">
      <c r="I340" s="59"/>
      <c r="J340" s="59"/>
      <c r="K340" s="59"/>
      <c r="L340" s="59"/>
      <c r="M340" s="59"/>
      <c r="N340" s="37"/>
    </row>
    <row r="341" spans="9:14" s="6" customFormat="1" ht="13" customHeight="1">
      <c r="I341" s="59"/>
      <c r="J341" s="59"/>
      <c r="K341" s="59"/>
      <c r="L341" s="59"/>
      <c r="M341" s="59"/>
      <c r="N341" s="37"/>
    </row>
    <row r="342" spans="9:14" s="6" customFormat="1" ht="13" customHeight="1">
      <c r="I342" s="59"/>
      <c r="J342" s="59"/>
      <c r="K342" s="59"/>
      <c r="L342" s="59"/>
      <c r="M342" s="59"/>
      <c r="N342" s="37"/>
    </row>
    <row r="343" spans="9:14" s="6" customFormat="1" ht="13" customHeight="1">
      <c r="I343" s="59"/>
      <c r="J343" s="59"/>
      <c r="K343" s="59"/>
      <c r="L343" s="59"/>
      <c r="M343" s="59"/>
      <c r="N343" s="37"/>
    </row>
    <row r="344" spans="9:14" s="6" customFormat="1" ht="13" customHeight="1">
      <c r="I344" s="59"/>
      <c r="J344" s="59"/>
      <c r="K344" s="59"/>
      <c r="L344" s="59"/>
      <c r="M344" s="59"/>
      <c r="N344" s="37"/>
    </row>
    <row r="345" spans="9:14" s="6" customFormat="1" ht="13" customHeight="1">
      <c r="I345" s="59"/>
      <c r="J345" s="59"/>
      <c r="K345" s="59"/>
      <c r="L345" s="59"/>
      <c r="M345" s="59"/>
      <c r="N345" s="37"/>
    </row>
    <row r="346" spans="9:14" s="6" customFormat="1" ht="13" customHeight="1">
      <c r="I346" s="59"/>
      <c r="J346" s="59"/>
      <c r="K346" s="59"/>
      <c r="L346" s="59"/>
      <c r="M346" s="59"/>
      <c r="N346" s="37"/>
    </row>
    <row r="347" spans="9:14" s="6" customFormat="1" ht="13" customHeight="1">
      <c r="I347" s="59"/>
      <c r="J347" s="59"/>
      <c r="K347" s="59"/>
      <c r="L347" s="59"/>
      <c r="M347" s="59"/>
      <c r="N347" s="37"/>
    </row>
    <row r="348" spans="9:14" s="6" customFormat="1" ht="13" customHeight="1">
      <c r="I348" s="59"/>
      <c r="J348" s="59"/>
      <c r="K348" s="59"/>
      <c r="L348" s="59"/>
      <c r="M348" s="59"/>
      <c r="N348" s="37"/>
    </row>
    <row r="349" spans="9:14" s="6" customFormat="1" ht="13" customHeight="1">
      <c r="I349" s="59"/>
      <c r="J349" s="59"/>
      <c r="K349" s="59"/>
      <c r="L349" s="59"/>
      <c r="M349" s="59"/>
      <c r="N349" s="37"/>
    </row>
    <row r="350" spans="9:14" s="6" customFormat="1" ht="13" customHeight="1">
      <c r="I350" s="59"/>
      <c r="J350" s="59"/>
      <c r="K350" s="59"/>
      <c r="L350" s="59"/>
      <c r="M350" s="59"/>
      <c r="N350" s="37"/>
    </row>
    <row r="351" spans="9:14" s="6" customFormat="1" ht="13" customHeight="1">
      <c r="I351" s="59"/>
      <c r="J351" s="59"/>
      <c r="K351" s="59"/>
      <c r="L351" s="59"/>
      <c r="M351" s="59"/>
      <c r="N351" s="37"/>
    </row>
    <row r="352" spans="9:14" s="6" customFormat="1" ht="13" customHeight="1">
      <c r="I352" s="59"/>
      <c r="J352" s="59"/>
      <c r="K352" s="59"/>
      <c r="L352" s="59"/>
      <c r="M352" s="59"/>
      <c r="N352" s="37"/>
    </row>
    <row r="353" spans="9:14" s="6" customFormat="1" ht="13" customHeight="1">
      <c r="I353" s="59"/>
      <c r="J353" s="59"/>
      <c r="K353" s="59"/>
      <c r="L353" s="59"/>
      <c r="M353" s="59"/>
      <c r="N353" s="37"/>
    </row>
    <row r="354" spans="9:14" s="6" customFormat="1" ht="13" customHeight="1">
      <c r="I354" s="59"/>
      <c r="J354" s="59"/>
      <c r="K354" s="59"/>
      <c r="L354" s="59"/>
      <c r="M354" s="59"/>
      <c r="N354" s="37"/>
    </row>
    <row r="355" spans="9:14" s="6" customFormat="1" ht="13" customHeight="1">
      <c r="I355" s="59"/>
      <c r="J355" s="59"/>
      <c r="K355" s="59"/>
      <c r="L355" s="59"/>
      <c r="M355" s="59"/>
      <c r="N355" s="37"/>
    </row>
    <row r="356" spans="9:14" s="6" customFormat="1" ht="13" customHeight="1">
      <c r="I356" s="59"/>
      <c r="J356" s="59"/>
      <c r="K356" s="59"/>
      <c r="L356" s="59"/>
      <c r="M356" s="59"/>
      <c r="N356" s="37"/>
    </row>
    <row r="357" spans="9:14" s="6" customFormat="1" ht="13" customHeight="1">
      <c r="I357" s="59"/>
      <c r="J357" s="59"/>
      <c r="K357" s="59"/>
      <c r="L357" s="59"/>
      <c r="M357" s="59"/>
      <c r="N357" s="37"/>
    </row>
    <row r="358" spans="9:14" s="6" customFormat="1" ht="13" customHeight="1">
      <c r="I358" s="59"/>
      <c r="J358" s="59"/>
      <c r="K358" s="59"/>
      <c r="L358" s="59"/>
      <c r="M358" s="59"/>
      <c r="N358" s="37"/>
    </row>
    <row r="359" spans="9:14" s="6" customFormat="1" ht="13" customHeight="1">
      <c r="I359" s="59"/>
      <c r="J359" s="59"/>
      <c r="K359" s="59"/>
      <c r="L359" s="59"/>
      <c r="M359" s="59"/>
      <c r="N359" s="37"/>
    </row>
    <row r="360" spans="9:14" s="6" customFormat="1" ht="13" customHeight="1">
      <c r="I360" s="59"/>
      <c r="J360" s="59"/>
      <c r="K360" s="59"/>
      <c r="L360" s="59"/>
      <c r="M360" s="59"/>
      <c r="N360" s="37"/>
    </row>
    <row r="361" spans="9:14" s="6" customFormat="1" ht="13" customHeight="1">
      <c r="I361" s="59"/>
      <c r="J361" s="59"/>
      <c r="K361" s="59"/>
      <c r="L361" s="59"/>
      <c r="M361" s="59"/>
      <c r="N361" s="37"/>
    </row>
    <row r="362" spans="9:14" s="6" customFormat="1" ht="13" customHeight="1">
      <c r="I362" s="59"/>
      <c r="J362" s="59"/>
      <c r="K362" s="59"/>
      <c r="L362" s="59"/>
      <c r="M362" s="59"/>
      <c r="N362" s="37"/>
    </row>
    <row r="363" spans="9:14" s="6" customFormat="1" ht="13" customHeight="1">
      <c r="I363" s="59"/>
      <c r="J363" s="59"/>
      <c r="K363" s="59"/>
      <c r="L363" s="59"/>
      <c r="M363" s="59"/>
      <c r="N363" s="37"/>
    </row>
    <row r="364" spans="9:14" s="6" customFormat="1" ht="13" customHeight="1">
      <c r="I364" s="59"/>
      <c r="J364" s="59"/>
      <c r="K364" s="59"/>
      <c r="L364" s="59"/>
      <c r="M364" s="59"/>
      <c r="N364" s="37"/>
    </row>
    <row r="365" spans="9:14" s="6" customFormat="1" ht="13" customHeight="1">
      <c r="I365" s="59"/>
      <c r="J365" s="59"/>
      <c r="K365" s="59"/>
      <c r="L365" s="59"/>
      <c r="M365" s="59"/>
      <c r="N365" s="37"/>
    </row>
    <row r="366" spans="9:14" s="6" customFormat="1" ht="13" customHeight="1">
      <c r="I366" s="59"/>
      <c r="J366" s="59"/>
      <c r="K366" s="59"/>
      <c r="L366" s="59"/>
      <c r="M366" s="59"/>
      <c r="N366" s="37"/>
    </row>
    <row r="367" spans="9:14" s="6" customFormat="1" ht="13" customHeight="1">
      <c r="I367" s="59"/>
      <c r="J367" s="59"/>
      <c r="K367" s="59"/>
      <c r="L367" s="59"/>
      <c r="M367" s="59"/>
      <c r="N367" s="37"/>
    </row>
    <row r="368" spans="9:14" s="6" customFormat="1" ht="13" customHeight="1">
      <c r="I368" s="59"/>
      <c r="J368" s="59"/>
      <c r="K368" s="59"/>
      <c r="L368" s="59"/>
      <c r="M368" s="59"/>
      <c r="N368" s="37"/>
    </row>
    <row r="369" spans="9:14" s="6" customFormat="1" ht="13" customHeight="1">
      <c r="I369" s="59"/>
      <c r="J369" s="59"/>
      <c r="K369" s="59"/>
      <c r="L369" s="59"/>
      <c r="M369" s="59"/>
      <c r="N369" s="37"/>
    </row>
    <row r="370" spans="9:14" s="6" customFormat="1" ht="13" customHeight="1">
      <c r="I370" s="59"/>
      <c r="J370" s="59"/>
      <c r="K370" s="59"/>
      <c r="L370" s="59"/>
      <c r="M370" s="59"/>
      <c r="N370" s="37"/>
    </row>
    <row r="371" spans="9:14" s="6" customFormat="1" ht="13" customHeight="1">
      <c r="I371" s="59"/>
      <c r="J371" s="59"/>
      <c r="K371" s="59"/>
      <c r="L371" s="59"/>
      <c r="M371" s="59"/>
      <c r="N371" s="37"/>
    </row>
    <row r="372" spans="9:14" s="6" customFormat="1" ht="13" customHeight="1">
      <c r="I372" s="59"/>
      <c r="J372" s="59"/>
      <c r="K372" s="59"/>
      <c r="L372" s="59"/>
      <c r="M372" s="59"/>
      <c r="N372" s="37"/>
    </row>
    <row r="373" spans="9:14" s="6" customFormat="1" ht="13" customHeight="1">
      <c r="I373" s="59"/>
      <c r="J373" s="59"/>
      <c r="K373" s="59"/>
      <c r="L373" s="59"/>
      <c r="M373" s="59"/>
      <c r="N373" s="37"/>
    </row>
    <row r="374" spans="9:14" s="6" customFormat="1" ht="13" customHeight="1">
      <c r="I374" s="59"/>
      <c r="J374" s="59"/>
      <c r="K374" s="59"/>
      <c r="L374" s="59"/>
      <c r="M374" s="59"/>
      <c r="N374" s="37"/>
    </row>
    <row r="375" spans="9:14" s="6" customFormat="1" ht="13" customHeight="1">
      <c r="I375" s="59"/>
      <c r="J375" s="59"/>
      <c r="K375" s="59"/>
      <c r="L375" s="59"/>
      <c r="M375" s="59"/>
      <c r="N375" s="37"/>
    </row>
    <row r="376" spans="9:14" s="6" customFormat="1" ht="13" customHeight="1">
      <c r="I376" s="59"/>
      <c r="J376" s="59"/>
      <c r="K376" s="59"/>
      <c r="L376" s="59"/>
      <c r="M376" s="59"/>
      <c r="N376" s="37"/>
    </row>
    <row r="377" spans="9:14" s="6" customFormat="1" ht="13" customHeight="1">
      <c r="I377" s="59"/>
      <c r="J377" s="59"/>
      <c r="K377" s="59"/>
      <c r="L377" s="59"/>
      <c r="M377" s="59"/>
      <c r="N377" s="37"/>
    </row>
    <row r="378" spans="9:14" s="6" customFormat="1" ht="13" customHeight="1">
      <c r="I378" s="59"/>
      <c r="J378" s="59"/>
      <c r="K378" s="59"/>
      <c r="L378" s="59"/>
      <c r="M378" s="59"/>
      <c r="N378" s="37"/>
    </row>
    <row r="379" spans="9:14" s="6" customFormat="1" ht="13" customHeight="1">
      <c r="I379" s="59"/>
      <c r="J379" s="59"/>
      <c r="K379" s="59"/>
      <c r="L379" s="59"/>
      <c r="M379" s="59"/>
      <c r="N379" s="37"/>
    </row>
    <row r="380" spans="9:14" s="6" customFormat="1" ht="13" customHeight="1">
      <c r="I380" s="59"/>
      <c r="J380" s="59"/>
      <c r="K380" s="59"/>
      <c r="L380" s="59"/>
      <c r="M380" s="59"/>
      <c r="N380" s="37"/>
    </row>
    <row r="381" spans="9:14" s="6" customFormat="1" ht="13" customHeight="1">
      <c r="I381" s="59"/>
      <c r="J381" s="59"/>
      <c r="K381" s="59"/>
      <c r="L381" s="59"/>
      <c r="M381" s="59"/>
      <c r="N381" s="37"/>
    </row>
    <row r="382" spans="9:14" s="6" customFormat="1" ht="13" customHeight="1">
      <c r="I382" s="59"/>
      <c r="J382" s="59"/>
      <c r="K382" s="59"/>
      <c r="L382" s="59"/>
      <c r="M382" s="59"/>
      <c r="N382" s="37"/>
    </row>
    <row r="383" spans="9:14" s="6" customFormat="1" ht="13" customHeight="1">
      <c r="I383" s="59"/>
      <c r="J383" s="59"/>
      <c r="K383" s="59"/>
      <c r="L383" s="59"/>
      <c r="M383" s="59"/>
      <c r="N383" s="37"/>
    </row>
    <row r="384" spans="9:14" s="6" customFormat="1" ht="13" customHeight="1">
      <c r="I384" s="59"/>
      <c r="J384" s="59"/>
      <c r="K384" s="59"/>
      <c r="L384" s="59"/>
      <c r="M384" s="59"/>
      <c r="N384" s="37"/>
    </row>
    <row r="385" spans="9:14" s="6" customFormat="1" ht="13" customHeight="1">
      <c r="I385" s="59"/>
      <c r="J385" s="59"/>
      <c r="K385" s="59"/>
      <c r="L385" s="59"/>
      <c r="M385" s="59"/>
      <c r="N385" s="37"/>
    </row>
    <row r="386" spans="9:14" s="6" customFormat="1" ht="13" customHeight="1">
      <c r="I386" s="59"/>
      <c r="J386" s="59"/>
      <c r="K386" s="59"/>
      <c r="L386" s="59"/>
      <c r="M386" s="59"/>
      <c r="N386" s="37"/>
    </row>
    <row r="387" spans="9:14" s="6" customFormat="1" ht="13" customHeight="1">
      <c r="I387" s="59"/>
      <c r="J387" s="59"/>
      <c r="K387" s="59"/>
      <c r="L387" s="59"/>
      <c r="M387" s="59"/>
      <c r="N387" s="37"/>
    </row>
    <row r="388" spans="9:14" s="6" customFormat="1" ht="13" customHeight="1">
      <c r="I388" s="59"/>
      <c r="J388" s="59"/>
      <c r="K388" s="59"/>
      <c r="L388" s="59"/>
      <c r="M388" s="59"/>
      <c r="N388" s="37"/>
    </row>
    <row r="389" spans="9:14" s="6" customFormat="1" ht="13" customHeight="1">
      <c r="I389" s="59"/>
      <c r="J389" s="59"/>
      <c r="K389" s="59"/>
      <c r="L389" s="59"/>
      <c r="M389" s="59"/>
      <c r="N389" s="37"/>
    </row>
    <row r="390" spans="9:14" s="6" customFormat="1" ht="13" customHeight="1">
      <c r="I390" s="59"/>
      <c r="J390" s="59"/>
      <c r="K390" s="59"/>
      <c r="L390" s="59"/>
      <c r="M390" s="59"/>
      <c r="N390" s="37"/>
    </row>
    <row r="391" spans="9:14" s="6" customFormat="1" ht="13" customHeight="1">
      <c r="I391" s="59"/>
      <c r="J391" s="59"/>
      <c r="K391" s="59"/>
      <c r="L391" s="59"/>
      <c r="M391" s="59"/>
      <c r="N391" s="37"/>
    </row>
    <row r="392" spans="9:14" s="6" customFormat="1" ht="13" customHeight="1">
      <c r="I392" s="59"/>
      <c r="J392" s="59"/>
      <c r="K392" s="59"/>
      <c r="L392" s="59"/>
      <c r="M392" s="59"/>
      <c r="N392" s="37"/>
    </row>
    <row r="393" spans="9:14" s="6" customFormat="1" ht="13" customHeight="1">
      <c r="I393" s="59"/>
      <c r="J393" s="59"/>
      <c r="K393" s="59"/>
      <c r="L393" s="59"/>
      <c r="M393" s="59"/>
      <c r="N393" s="37"/>
    </row>
    <row r="394" spans="9:14" s="6" customFormat="1" ht="13" customHeight="1">
      <c r="I394" s="59"/>
      <c r="J394" s="59"/>
      <c r="K394" s="59"/>
      <c r="L394" s="59"/>
      <c r="M394" s="59"/>
      <c r="N394" s="37"/>
    </row>
    <row r="395" spans="9:14" s="6" customFormat="1" ht="13" customHeight="1">
      <c r="I395" s="59"/>
      <c r="J395" s="59"/>
      <c r="K395" s="59"/>
      <c r="L395" s="59"/>
      <c r="M395" s="59"/>
      <c r="N395" s="37"/>
    </row>
    <row r="396" spans="9:14" s="6" customFormat="1" ht="13" customHeight="1">
      <c r="I396" s="59"/>
      <c r="J396" s="59"/>
      <c r="K396" s="59"/>
      <c r="L396" s="59"/>
      <c r="M396" s="59"/>
      <c r="N396" s="37"/>
    </row>
    <row r="397" spans="9:14" s="6" customFormat="1" ht="13" customHeight="1">
      <c r="I397" s="59"/>
      <c r="J397" s="59"/>
      <c r="K397" s="59"/>
      <c r="L397" s="59"/>
      <c r="M397" s="59"/>
      <c r="N397" s="37"/>
    </row>
    <row r="398" spans="9:14" s="6" customFormat="1" ht="13" customHeight="1">
      <c r="I398" s="59"/>
      <c r="J398" s="59"/>
      <c r="K398" s="59"/>
      <c r="L398" s="59"/>
      <c r="M398" s="59"/>
      <c r="N398" s="37"/>
    </row>
    <row r="399" spans="9:14" s="6" customFormat="1" ht="13" customHeight="1">
      <c r="I399" s="59"/>
      <c r="J399" s="59"/>
      <c r="K399" s="59"/>
      <c r="L399" s="59"/>
      <c r="M399" s="59"/>
      <c r="N399" s="37"/>
    </row>
    <row r="400" spans="9:14" s="6" customFormat="1" ht="13" customHeight="1">
      <c r="I400" s="59"/>
      <c r="J400" s="59"/>
      <c r="K400" s="59"/>
      <c r="L400" s="59"/>
      <c r="M400" s="59"/>
      <c r="N400" s="37"/>
    </row>
    <row r="401" spans="9:14" s="6" customFormat="1" ht="13" customHeight="1">
      <c r="I401" s="59"/>
      <c r="J401" s="59"/>
      <c r="K401" s="59"/>
      <c r="L401" s="59"/>
      <c r="M401" s="59"/>
      <c r="N401" s="37"/>
    </row>
    <row r="402" spans="9:14" s="6" customFormat="1" ht="13" customHeight="1">
      <c r="I402" s="59"/>
      <c r="J402" s="59"/>
      <c r="K402" s="59"/>
      <c r="L402" s="59"/>
      <c r="M402" s="59"/>
      <c r="N402" s="37"/>
    </row>
    <row r="403" spans="9:14" s="6" customFormat="1" ht="13" customHeight="1">
      <c r="I403" s="59"/>
      <c r="J403" s="59"/>
      <c r="K403" s="59"/>
      <c r="L403" s="59"/>
      <c r="M403" s="59"/>
      <c r="N403" s="37"/>
    </row>
    <row r="404" spans="9:14" s="6" customFormat="1" ht="13" customHeight="1">
      <c r="I404" s="59"/>
      <c r="J404" s="59"/>
      <c r="K404" s="59"/>
      <c r="L404" s="59"/>
      <c r="M404" s="59"/>
      <c r="N404" s="37"/>
    </row>
    <row r="405" spans="9:14" s="6" customFormat="1" ht="13" customHeight="1">
      <c r="I405" s="59"/>
      <c r="J405" s="59"/>
      <c r="K405" s="59"/>
      <c r="L405" s="59"/>
      <c r="M405" s="59"/>
      <c r="N405" s="37"/>
    </row>
    <row r="406" spans="9:14" s="6" customFormat="1" ht="13" customHeight="1">
      <c r="I406" s="59"/>
      <c r="J406" s="59"/>
      <c r="K406" s="59"/>
      <c r="L406" s="59"/>
      <c r="M406" s="59"/>
      <c r="N406" s="37"/>
    </row>
    <row r="407" spans="9:14" s="6" customFormat="1" ht="13" customHeight="1">
      <c r="I407" s="59"/>
      <c r="J407" s="59"/>
      <c r="K407" s="59"/>
      <c r="L407" s="59"/>
      <c r="M407" s="59"/>
      <c r="N407" s="37"/>
    </row>
    <row r="408" spans="9:14" s="6" customFormat="1" ht="13" customHeight="1">
      <c r="I408" s="59"/>
      <c r="J408" s="59"/>
      <c r="K408" s="59"/>
      <c r="L408" s="59"/>
      <c r="M408" s="59"/>
      <c r="N408" s="37"/>
    </row>
    <row r="409" spans="9:14" s="6" customFormat="1" ht="13" customHeight="1">
      <c r="I409" s="59"/>
      <c r="J409" s="59"/>
      <c r="K409" s="59"/>
      <c r="L409" s="59"/>
      <c r="M409" s="59"/>
      <c r="N409" s="37"/>
    </row>
    <row r="410" spans="9:14" s="6" customFormat="1" ht="13" customHeight="1">
      <c r="I410" s="59"/>
      <c r="J410" s="59"/>
      <c r="K410" s="59"/>
      <c r="L410" s="59"/>
      <c r="M410" s="59"/>
      <c r="N410" s="37"/>
    </row>
    <row r="411" spans="9:14" s="6" customFormat="1" ht="13" customHeight="1">
      <c r="I411" s="59"/>
      <c r="J411" s="59"/>
      <c r="K411" s="59"/>
      <c r="L411" s="59"/>
      <c r="M411" s="59"/>
      <c r="N411" s="37"/>
    </row>
    <row r="412" spans="9:14" s="6" customFormat="1" ht="13" customHeight="1">
      <c r="I412" s="59"/>
      <c r="J412" s="59"/>
      <c r="K412" s="59"/>
      <c r="L412" s="59"/>
      <c r="M412" s="59"/>
      <c r="N412" s="37"/>
    </row>
    <row r="413" spans="9:14" s="6" customFormat="1" ht="13" customHeight="1">
      <c r="I413" s="59"/>
      <c r="J413" s="59"/>
      <c r="K413" s="59"/>
      <c r="L413" s="59"/>
      <c r="M413" s="59"/>
      <c r="N413" s="37"/>
    </row>
    <row r="414" spans="9:14" s="6" customFormat="1" ht="13" customHeight="1">
      <c r="I414" s="59"/>
      <c r="J414" s="59"/>
      <c r="K414" s="59"/>
      <c r="L414" s="59"/>
      <c r="M414" s="59"/>
      <c r="N414" s="37"/>
    </row>
    <row r="415" spans="9:14" s="6" customFormat="1" ht="13" customHeight="1">
      <c r="I415" s="59"/>
      <c r="J415" s="59"/>
      <c r="K415" s="59"/>
      <c r="L415" s="59"/>
      <c r="M415" s="59"/>
      <c r="N415" s="37"/>
    </row>
    <row r="416" spans="9:14" s="6" customFormat="1" ht="13" customHeight="1">
      <c r="I416" s="59"/>
      <c r="J416" s="59"/>
      <c r="K416" s="59"/>
      <c r="L416" s="59"/>
      <c r="M416" s="59"/>
      <c r="N416" s="37"/>
    </row>
    <row r="417" spans="9:14" s="6" customFormat="1" ht="13" customHeight="1">
      <c r="I417" s="59"/>
      <c r="J417" s="59"/>
      <c r="K417" s="59"/>
      <c r="L417" s="59"/>
      <c r="M417" s="59"/>
      <c r="N417" s="37"/>
    </row>
    <row r="418" spans="9:14" s="6" customFormat="1" ht="13" customHeight="1">
      <c r="I418" s="59"/>
      <c r="J418" s="59"/>
      <c r="K418" s="59"/>
      <c r="L418" s="59"/>
      <c r="M418" s="59"/>
      <c r="N418" s="37"/>
    </row>
    <row r="419" spans="9:14" s="6" customFormat="1" ht="13" customHeight="1">
      <c r="I419" s="59"/>
      <c r="J419" s="59"/>
      <c r="K419" s="59"/>
      <c r="L419" s="59"/>
      <c r="M419" s="59"/>
      <c r="N419" s="37"/>
    </row>
    <row r="420" spans="9:14" s="6" customFormat="1" ht="13" customHeight="1">
      <c r="I420" s="59"/>
      <c r="J420" s="59"/>
      <c r="K420" s="59"/>
      <c r="L420" s="59"/>
      <c r="M420" s="59"/>
      <c r="N420" s="37"/>
    </row>
    <row r="421" spans="9:14" s="6" customFormat="1" ht="13" customHeight="1">
      <c r="I421" s="59"/>
      <c r="J421" s="59"/>
      <c r="K421" s="59"/>
      <c r="L421" s="59"/>
      <c r="M421" s="59"/>
      <c r="N421" s="37"/>
    </row>
    <row r="422" spans="9:14" s="6" customFormat="1" ht="13" customHeight="1">
      <c r="I422" s="59"/>
      <c r="J422" s="59"/>
      <c r="K422" s="59"/>
      <c r="L422" s="59"/>
      <c r="M422" s="59"/>
      <c r="N422" s="37"/>
    </row>
    <row r="423" spans="9:14" s="6" customFormat="1" ht="13" customHeight="1">
      <c r="I423" s="59"/>
      <c r="J423" s="59"/>
      <c r="K423" s="59"/>
      <c r="L423" s="59"/>
      <c r="M423" s="59"/>
      <c r="N423" s="37"/>
    </row>
    <row r="424" spans="9:14" s="6" customFormat="1" ht="13" customHeight="1">
      <c r="I424" s="59"/>
      <c r="J424" s="59"/>
      <c r="K424" s="59"/>
      <c r="L424" s="59"/>
      <c r="M424" s="59"/>
      <c r="N424" s="37"/>
    </row>
    <row r="425" spans="9:14" s="6" customFormat="1" ht="13" customHeight="1">
      <c r="I425" s="59"/>
      <c r="J425" s="59"/>
      <c r="K425" s="59"/>
      <c r="L425" s="59"/>
      <c r="M425" s="59"/>
      <c r="N425" s="37"/>
    </row>
    <row r="426" spans="9:14" s="6" customFormat="1" ht="13" customHeight="1">
      <c r="I426" s="59"/>
      <c r="J426" s="59"/>
      <c r="K426" s="59"/>
      <c r="L426" s="59"/>
      <c r="M426" s="59"/>
      <c r="N426" s="37"/>
    </row>
    <row r="427" spans="9:14" s="6" customFormat="1" ht="13" customHeight="1">
      <c r="I427" s="59"/>
      <c r="J427" s="59"/>
      <c r="K427" s="59"/>
      <c r="L427" s="59"/>
      <c r="M427" s="59"/>
      <c r="N427" s="37"/>
    </row>
    <row r="428" spans="9:14" s="6" customFormat="1" ht="13" customHeight="1">
      <c r="I428" s="59"/>
      <c r="J428" s="59"/>
      <c r="K428" s="59"/>
      <c r="L428" s="59"/>
      <c r="M428" s="59"/>
      <c r="N428" s="37"/>
    </row>
    <row r="429" spans="9:14" s="6" customFormat="1" ht="13" customHeight="1">
      <c r="I429" s="59"/>
      <c r="J429" s="59"/>
      <c r="K429" s="59"/>
      <c r="L429" s="59"/>
      <c r="M429" s="59"/>
      <c r="N429" s="37"/>
    </row>
    <row r="430" spans="9:14" s="6" customFormat="1" ht="13" customHeight="1">
      <c r="I430" s="59"/>
      <c r="J430" s="59"/>
      <c r="K430" s="59"/>
      <c r="L430" s="59"/>
      <c r="M430" s="59"/>
      <c r="N430" s="37"/>
    </row>
    <row r="431" spans="9:14" s="6" customFormat="1" ht="13" customHeight="1">
      <c r="I431" s="59"/>
      <c r="J431" s="59"/>
      <c r="K431" s="59"/>
      <c r="L431" s="59"/>
      <c r="M431" s="59"/>
      <c r="N431" s="37"/>
    </row>
    <row r="432" spans="9:14" s="6" customFormat="1" ht="13" customHeight="1">
      <c r="I432" s="59"/>
      <c r="J432" s="59"/>
      <c r="K432" s="59"/>
      <c r="L432" s="59"/>
      <c r="M432" s="59"/>
      <c r="N432" s="37"/>
    </row>
    <row r="433" spans="9:14" s="6" customFormat="1" ht="13" customHeight="1">
      <c r="I433" s="59"/>
      <c r="J433" s="59"/>
      <c r="K433" s="59"/>
      <c r="L433" s="59"/>
      <c r="M433" s="59"/>
      <c r="N433" s="37"/>
    </row>
    <row r="434" spans="9:14" s="6" customFormat="1" ht="13" customHeight="1">
      <c r="I434" s="59"/>
      <c r="J434" s="59"/>
      <c r="K434" s="59"/>
      <c r="L434" s="59"/>
      <c r="M434" s="59"/>
      <c r="N434" s="37"/>
    </row>
    <row r="435" spans="9:14" s="6" customFormat="1" ht="13" customHeight="1">
      <c r="I435" s="59"/>
      <c r="J435" s="59"/>
      <c r="K435" s="59"/>
      <c r="L435" s="59"/>
      <c r="M435" s="59"/>
      <c r="N435" s="37"/>
    </row>
    <row r="436" spans="9:14" s="6" customFormat="1" ht="13" customHeight="1">
      <c r="I436" s="59"/>
      <c r="J436" s="59"/>
      <c r="K436" s="59"/>
      <c r="L436" s="59"/>
      <c r="M436" s="59"/>
      <c r="N436" s="37"/>
    </row>
    <row r="437" spans="9:14" s="6" customFormat="1" ht="13" customHeight="1">
      <c r="I437" s="59"/>
      <c r="J437" s="59"/>
      <c r="K437" s="59"/>
      <c r="L437" s="59"/>
      <c r="M437" s="59"/>
      <c r="N437" s="37"/>
    </row>
    <row r="438" spans="9:14" s="6" customFormat="1" ht="13" customHeight="1">
      <c r="I438" s="59"/>
      <c r="J438" s="59"/>
      <c r="K438" s="59"/>
      <c r="L438" s="59"/>
      <c r="M438" s="59"/>
      <c r="N438" s="37"/>
    </row>
    <row r="439" spans="9:14" s="6" customFormat="1" ht="13" customHeight="1">
      <c r="I439" s="59"/>
      <c r="J439" s="59"/>
      <c r="K439" s="59"/>
      <c r="L439" s="59"/>
      <c r="M439" s="59"/>
      <c r="N439" s="37"/>
    </row>
    <row r="440" spans="9:14" s="6" customFormat="1" ht="13" customHeight="1">
      <c r="I440" s="59"/>
      <c r="J440" s="59"/>
      <c r="K440" s="59"/>
      <c r="L440" s="59"/>
      <c r="M440" s="59"/>
      <c r="N440" s="37"/>
    </row>
    <row r="441" spans="9:14" s="6" customFormat="1" ht="13" customHeight="1">
      <c r="I441" s="59"/>
      <c r="J441" s="59"/>
      <c r="K441" s="59"/>
      <c r="L441" s="59"/>
      <c r="M441" s="59"/>
      <c r="N441" s="37"/>
    </row>
    <row r="442" spans="9:14" s="6" customFormat="1" ht="13" customHeight="1">
      <c r="I442" s="59"/>
      <c r="J442" s="59"/>
      <c r="K442" s="59"/>
      <c r="L442" s="59"/>
      <c r="M442" s="59"/>
      <c r="N442" s="37"/>
    </row>
    <row r="443" spans="9:14" s="6" customFormat="1" ht="13" customHeight="1">
      <c r="I443" s="59"/>
      <c r="J443" s="59"/>
      <c r="K443" s="59"/>
      <c r="L443" s="59"/>
      <c r="M443" s="59"/>
      <c r="N443" s="37"/>
    </row>
    <row r="444" spans="9:14" s="6" customFormat="1" ht="13" customHeight="1">
      <c r="I444" s="59"/>
      <c r="J444" s="59"/>
      <c r="K444" s="59"/>
      <c r="L444" s="59"/>
      <c r="M444" s="59"/>
      <c r="N444" s="37"/>
    </row>
    <row r="445" spans="9:14" s="6" customFormat="1" ht="13" customHeight="1">
      <c r="I445" s="59"/>
      <c r="J445" s="59"/>
      <c r="K445" s="59"/>
      <c r="L445" s="59"/>
      <c r="M445" s="59"/>
      <c r="N445" s="37"/>
    </row>
    <row r="446" spans="9:14" s="6" customFormat="1" ht="13" customHeight="1">
      <c r="I446" s="59"/>
      <c r="J446" s="59"/>
      <c r="K446" s="59"/>
      <c r="L446" s="59"/>
      <c r="M446" s="59"/>
      <c r="N446" s="37"/>
    </row>
    <row r="447" spans="9:14" s="6" customFormat="1" ht="13" customHeight="1">
      <c r="I447" s="59"/>
      <c r="J447" s="59"/>
      <c r="K447" s="59"/>
      <c r="L447" s="59"/>
      <c r="M447" s="59"/>
      <c r="N447" s="37"/>
    </row>
    <row r="448" spans="9:14" s="6" customFormat="1" ht="13" customHeight="1">
      <c r="I448" s="59"/>
      <c r="J448" s="59"/>
      <c r="K448" s="59"/>
      <c r="L448" s="59"/>
      <c r="M448" s="59"/>
      <c r="N448" s="37"/>
    </row>
    <row r="449" spans="9:14" s="6" customFormat="1" ht="13" customHeight="1">
      <c r="I449" s="59"/>
      <c r="J449" s="59"/>
      <c r="K449" s="59"/>
      <c r="L449" s="59"/>
      <c r="M449" s="59"/>
      <c r="N449" s="37"/>
    </row>
    <row r="450" spans="9:14" s="6" customFormat="1" ht="13" customHeight="1">
      <c r="I450" s="59"/>
      <c r="J450" s="59"/>
      <c r="K450" s="59"/>
      <c r="L450" s="59"/>
      <c r="M450" s="59"/>
      <c r="N450" s="37"/>
    </row>
    <row r="451" spans="9:14" s="6" customFormat="1" ht="13" customHeight="1">
      <c r="I451" s="59"/>
      <c r="J451" s="59"/>
      <c r="K451" s="59"/>
      <c r="L451" s="59"/>
      <c r="M451" s="59"/>
      <c r="N451" s="37"/>
    </row>
    <row r="452" spans="9:14" s="6" customFormat="1" ht="13" customHeight="1">
      <c r="I452" s="59"/>
      <c r="J452" s="59"/>
      <c r="K452" s="59"/>
      <c r="L452" s="59"/>
      <c r="M452" s="59"/>
      <c r="N452" s="37"/>
    </row>
    <row r="453" spans="9:14" s="6" customFormat="1" ht="13" customHeight="1">
      <c r="I453" s="59"/>
      <c r="J453" s="59"/>
      <c r="K453" s="59"/>
      <c r="L453" s="59"/>
      <c r="M453" s="59"/>
      <c r="N453" s="37"/>
    </row>
    <row r="454" spans="9:14" s="6" customFormat="1" ht="13" customHeight="1">
      <c r="I454" s="59"/>
      <c r="J454" s="59"/>
      <c r="K454" s="59"/>
      <c r="L454" s="59"/>
      <c r="M454" s="59"/>
      <c r="N454" s="37"/>
    </row>
    <row r="455" spans="9:14" s="6" customFormat="1" ht="13" customHeight="1">
      <c r="I455" s="59"/>
      <c r="J455" s="59"/>
      <c r="K455" s="59"/>
      <c r="L455" s="59"/>
      <c r="M455" s="59"/>
      <c r="N455" s="37"/>
    </row>
    <row r="456" spans="9:14" s="6" customFormat="1" ht="13" customHeight="1">
      <c r="I456" s="59"/>
      <c r="J456" s="59"/>
      <c r="K456" s="59"/>
      <c r="L456" s="59"/>
      <c r="M456" s="59"/>
      <c r="N456" s="37"/>
    </row>
    <row r="457" spans="9:14" s="6" customFormat="1" ht="13" customHeight="1">
      <c r="I457" s="59"/>
      <c r="J457" s="59"/>
      <c r="K457" s="59"/>
      <c r="L457" s="59"/>
      <c r="M457" s="59"/>
      <c r="N457" s="37"/>
    </row>
    <row r="458" spans="9:14" s="6" customFormat="1" ht="13" customHeight="1">
      <c r="I458" s="59"/>
      <c r="J458" s="59"/>
      <c r="K458" s="59"/>
      <c r="L458" s="59"/>
      <c r="M458" s="59"/>
      <c r="N458" s="37"/>
    </row>
    <row r="459" spans="9:14" s="6" customFormat="1" ht="13" customHeight="1">
      <c r="I459" s="59"/>
      <c r="J459" s="59"/>
      <c r="K459" s="59"/>
      <c r="L459" s="59"/>
      <c r="M459" s="59"/>
      <c r="N459" s="37"/>
    </row>
    <row r="460" spans="9:14" s="6" customFormat="1" ht="13" customHeight="1">
      <c r="I460" s="59"/>
      <c r="J460" s="59"/>
      <c r="K460" s="59"/>
      <c r="L460" s="59"/>
      <c r="M460" s="59"/>
      <c r="N460" s="37"/>
    </row>
    <row r="461" spans="9:14" s="6" customFormat="1" ht="13" customHeight="1">
      <c r="I461" s="59"/>
      <c r="J461" s="59"/>
      <c r="K461" s="59"/>
      <c r="L461" s="59"/>
      <c r="M461" s="59"/>
      <c r="N461" s="37"/>
    </row>
    <row r="462" spans="9:14" s="6" customFormat="1" ht="13" customHeight="1">
      <c r="I462" s="59"/>
      <c r="J462" s="59"/>
      <c r="K462" s="59"/>
      <c r="L462" s="59"/>
      <c r="M462" s="59"/>
      <c r="N462" s="37"/>
    </row>
    <row r="463" spans="9:14" s="6" customFormat="1" ht="13" customHeight="1">
      <c r="I463" s="59"/>
      <c r="J463" s="59"/>
      <c r="K463" s="59"/>
      <c r="L463" s="59"/>
      <c r="M463" s="59"/>
      <c r="N463" s="37"/>
    </row>
    <row r="464" spans="9:14" s="6" customFormat="1" ht="13" customHeight="1">
      <c r="I464" s="59"/>
      <c r="J464" s="59"/>
      <c r="K464" s="59"/>
      <c r="L464" s="59"/>
      <c r="M464" s="59"/>
      <c r="N464" s="37"/>
    </row>
    <row r="465" spans="9:14" s="6" customFormat="1" ht="13" customHeight="1">
      <c r="I465" s="59"/>
      <c r="J465" s="59"/>
      <c r="K465" s="59"/>
      <c r="L465" s="59"/>
      <c r="M465" s="59"/>
      <c r="N465" s="37"/>
    </row>
    <row r="466" spans="9:14" s="6" customFormat="1" ht="13" customHeight="1">
      <c r="I466" s="59"/>
      <c r="J466" s="59"/>
      <c r="K466" s="59"/>
      <c r="L466" s="59"/>
      <c r="M466" s="59"/>
      <c r="N466" s="37"/>
    </row>
    <row r="467" spans="9:14" s="6" customFormat="1" ht="13" customHeight="1">
      <c r="I467" s="59"/>
      <c r="J467" s="59"/>
      <c r="K467" s="59"/>
      <c r="L467" s="59"/>
      <c r="M467" s="59"/>
      <c r="N467" s="37"/>
    </row>
    <row r="468" spans="9:14" s="6" customFormat="1" ht="13" customHeight="1">
      <c r="I468" s="59"/>
      <c r="J468" s="59"/>
      <c r="K468" s="59"/>
      <c r="L468" s="59"/>
      <c r="M468" s="59"/>
      <c r="N468" s="37"/>
    </row>
    <row r="469" spans="9:14" s="6" customFormat="1" ht="13" customHeight="1">
      <c r="I469" s="59"/>
      <c r="J469" s="59"/>
      <c r="K469" s="59"/>
      <c r="L469" s="59"/>
      <c r="M469" s="59"/>
      <c r="N469" s="37"/>
    </row>
    <row r="470" spans="9:14" s="6" customFormat="1" ht="13" customHeight="1">
      <c r="I470" s="59"/>
      <c r="J470" s="59"/>
      <c r="K470" s="59"/>
      <c r="L470" s="59"/>
      <c r="M470" s="59"/>
      <c r="N470" s="37"/>
    </row>
    <row r="471" spans="9:14" s="6" customFormat="1" ht="13" customHeight="1">
      <c r="I471" s="59"/>
      <c r="J471" s="59"/>
      <c r="K471" s="59"/>
      <c r="L471" s="59"/>
      <c r="M471" s="59"/>
      <c r="N471" s="37"/>
    </row>
    <row r="472" spans="9:14" s="6" customFormat="1" ht="13" customHeight="1">
      <c r="I472" s="59"/>
      <c r="J472" s="59"/>
      <c r="K472" s="59"/>
      <c r="L472" s="59"/>
      <c r="M472" s="59"/>
      <c r="N472" s="37"/>
    </row>
    <row r="473" spans="9:14" s="6" customFormat="1" ht="13" customHeight="1">
      <c r="I473" s="59"/>
      <c r="J473" s="59"/>
      <c r="K473" s="59"/>
      <c r="L473" s="59"/>
      <c r="M473" s="59"/>
      <c r="N473" s="37"/>
    </row>
    <row r="474" spans="9:14" s="6" customFormat="1" ht="13" customHeight="1">
      <c r="I474" s="59"/>
      <c r="J474" s="59"/>
      <c r="K474" s="59"/>
      <c r="L474" s="59"/>
      <c r="M474" s="59"/>
      <c r="N474" s="37"/>
    </row>
    <row r="475" spans="9:14" s="6" customFormat="1" ht="13" customHeight="1">
      <c r="I475" s="59"/>
      <c r="J475" s="59"/>
      <c r="K475" s="59"/>
      <c r="L475" s="59"/>
      <c r="M475" s="59"/>
      <c r="N475" s="37"/>
    </row>
    <row r="476" spans="9:14" s="6" customFormat="1" ht="13" customHeight="1">
      <c r="I476" s="59"/>
      <c r="J476" s="59"/>
      <c r="K476" s="59"/>
      <c r="L476" s="59"/>
      <c r="M476" s="59"/>
      <c r="N476" s="37"/>
    </row>
    <row r="477" spans="9:14" s="6" customFormat="1" ht="13" customHeight="1">
      <c r="I477" s="59"/>
      <c r="J477" s="59"/>
      <c r="K477" s="59"/>
      <c r="L477" s="59"/>
      <c r="M477" s="59"/>
      <c r="N477" s="37"/>
    </row>
    <row r="478" spans="9:14" s="6" customFormat="1" ht="13" customHeight="1">
      <c r="I478" s="59"/>
      <c r="J478" s="59"/>
      <c r="K478" s="59"/>
      <c r="L478" s="59"/>
      <c r="M478" s="59"/>
      <c r="N478" s="37"/>
    </row>
    <row r="479" spans="9:14" s="6" customFormat="1" ht="13" customHeight="1">
      <c r="I479" s="59"/>
      <c r="J479" s="59"/>
      <c r="K479" s="59"/>
      <c r="L479" s="59"/>
      <c r="M479" s="59"/>
      <c r="N479" s="37"/>
    </row>
    <row r="480" spans="9:14" s="6" customFormat="1" ht="13" customHeight="1">
      <c r="I480" s="59"/>
      <c r="J480" s="59"/>
      <c r="K480" s="59"/>
      <c r="L480" s="59"/>
      <c r="M480" s="59"/>
      <c r="N480" s="37"/>
    </row>
    <row r="481" spans="9:14" s="6" customFormat="1" ht="13" customHeight="1">
      <c r="I481" s="59"/>
      <c r="J481" s="59"/>
      <c r="K481" s="59"/>
      <c r="L481" s="59"/>
      <c r="M481" s="59"/>
      <c r="N481" s="37"/>
    </row>
    <row r="482" spans="9:14" s="6" customFormat="1" ht="13" customHeight="1">
      <c r="I482" s="59"/>
      <c r="J482" s="59"/>
      <c r="K482" s="59"/>
      <c r="L482" s="59"/>
      <c r="M482" s="59"/>
      <c r="N482" s="37"/>
    </row>
    <row r="483" spans="9:14" s="6" customFormat="1" ht="13" customHeight="1">
      <c r="I483" s="59"/>
      <c r="J483" s="59"/>
      <c r="K483" s="59"/>
      <c r="L483" s="59"/>
      <c r="M483" s="59"/>
      <c r="N483" s="37"/>
    </row>
    <row r="484" spans="9:14" s="6" customFormat="1" ht="13" customHeight="1">
      <c r="I484" s="59"/>
      <c r="J484" s="59"/>
      <c r="K484" s="59"/>
      <c r="L484" s="59"/>
      <c r="M484" s="59"/>
      <c r="N484" s="37"/>
    </row>
    <row r="485" spans="9:14" s="6" customFormat="1" ht="13" customHeight="1">
      <c r="I485" s="59"/>
      <c r="J485" s="59"/>
      <c r="K485" s="59"/>
      <c r="L485" s="59"/>
      <c r="M485" s="59"/>
      <c r="N485" s="37"/>
    </row>
    <row r="486" spans="9:14" s="6" customFormat="1" ht="13" customHeight="1">
      <c r="I486" s="59"/>
      <c r="J486" s="59"/>
      <c r="K486" s="59"/>
      <c r="L486" s="59"/>
      <c r="M486" s="59"/>
      <c r="N486" s="37"/>
    </row>
    <row r="487" spans="9:14" s="6" customFormat="1" ht="13" customHeight="1">
      <c r="I487" s="59"/>
      <c r="J487" s="59"/>
      <c r="K487" s="59"/>
      <c r="L487" s="59"/>
      <c r="M487" s="59"/>
      <c r="N487" s="37"/>
    </row>
    <row r="488" spans="9:14" s="6" customFormat="1" ht="13" customHeight="1">
      <c r="I488" s="59"/>
      <c r="J488" s="59"/>
      <c r="K488" s="59"/>
      <c r="L488" s="59"/>
      <c r="M488" s="59"/>
      <c r="N488" s="37"/>
    </row>
    <row r="489" spans="9:14" s="6" customFormat="1" ht="13" customHeight="1">
      <c r="I489" s="59"/>
      <c r="J489" s="59"/>
      <c r="K489" s="59"/>
      <c r="L489" s="59"/>
      <c r="M489" s="59"/>
      <c r="N489" s="37"/>
    </row>
    <row r="490" spans="9:14" s="6" customFormat="1" ht="13" customHeight="1">
      <c r="I490" s="59"/>
      <c r="J490" s="59"/>
      <c r="K490" s="59"/>
      <c r="L490" s="59"/>
      <c r="M490" s="59"/>
      <c r="N490" s="37"/>
    </row>
    <row r="491" spans="9:14" s="6" customFormat="1" ht="13" customHeight="1">
      <c r="I491" s="59"/>
      <c r="J491" s="59"/>
      <c r="K491" s="59"/>
      <c r="L491" s="59"/>
      <c r="M491" s="59"/>
      <c r="N491" s="37"/>
    </row>
    <row r="492" spans="9:14" s="6" customFormat="1" ht="13" customHeight="1">
      <c r="I492" s="59"/>
      <c r="J492" s="59"/>
      <c r="K492" s="59"/>
      <c r="L492" s="59"/>
      <c r="M492" s="59"/>
      <c r="N492" s="37"/>
    </row>
    <row r="493" spans="9:14" s="6" customFormat="1" ht="13" customHeight="1">
      <c r="I493" s="59"/>
      <c r="J493" s="59"/>
      <c r="K493" s="59"/>
      <c r="L493" s="59"/>
      <c r="M493" s="59"/>
      <c r="N493" s="37"/>
    </row>
    <row r="494" spans="9:14" s="6" customFormat="1" ht="13" customHeight="1">
      <c r="I494" s="59"/>
      <c r="J494" s="59"/>
      <c r="K494" s="59"/>
      <c r="L494" s="59"/>
      <c r="M494" s="59"/>
      <c r="N494" s="37"/>
    </row>
    <row r="495" spans="9:14" s="6" customFormat="1" ht="13" customHeight="1">
      <c r="I495" s="59"/>
      <c r="J495" s="59"/>
      <c r="K495" s="59"/>
      <c r="L495" s="59"/>
      <c r="M495" s="59"/>
      <c r="N495" s="37"/>
    </row>
    <row r="496" spans="9:14" s="6" customFormat="1" ht="13" customHeight="1">
      <c r="I496" s="59"/>
      <c r="J496" s="59"/>
      <c r="K496" s="59"/>
      <c r="L496" s="59"/>
      <c r="M496" s="59"/>
      <c r="N496" s="37"/>
    </row>
    <row r="497" spans="9:14" s="6" customFormat="1" ht="13" customHeight="1">
      <c r="I497" s="59"/>
      <c r="J497" s="59"/>
      <c r="K497" s="59"/>
      <c r="L497" s="59"/>
      <c r="M497" s="59"/>
      <c r="N497" s="37"/>
    </row>
    <row r="498" spans="9:14" s="6" customFormat="1" ht="13" customHeight="1">
      <c r="I498" s="59"/>
      <c r="J498" s="59"/>
      <c r="K498" s="59"/>
      <c r="L498" s="59"/>
      <c r="M498" s="59"/>
      <c r="N498" s="37"/>
    </row>
    <row r="499" spans="9:14" s="6" customFormat="1" ht="13" customHeight="1">
      <c r="I499" s="59"/>
      <c r="J499" s="59"/>
      <c r="K499" s="59"/>
      <c r="L499" s="59"/>
      <c r="M499" s="59"/>
      <c r="N499" s="37"/>
    </row>
    <row r="500" spans="9:14" s="6" customFormat="1" ht="13" customHeight="1">
      <c r="I500" s="59"/>
      <c r="J500" s="59"/>
      <c r="K500" s="59"/>
      <c r="L500" s="59"/>
      <c r="M500" s="59"/>
      <c r="N500" s="37"/>
    </row>
    <row r="501" spans="9:14" s="6" customFormat="1" ht="13" customHeight="1">
      <c r="I501" s="59"/>
      <c r="J501" s="59"/>
      <c r="K501" s="59"/>
      <c r="L501" s="59"/>
      <c r="M501" s="59"/>
      <c r="N501" s="37"/>
    </row>
    <row r="502" spans="9:14" s="6" customFormat="1" ht="13" customHeight="1">
      <c r="I502" s="59"/>
      <c r="J502" s="59"/>
      <c r="K502" s="59"/>
      <c r="L502" s="59"/>
      <c r="M502" s="59"/>
      <c r="N502" s="37"/>
    </row>
    <row r="503" spans="9:14" s="6" customFormat="1" ht="13" customHeight="1">
      <c r="I503" s="59"/>
      <c r="J503" s="59"/>
      <c r="K503" s="59"/>
      <c r="L503" s="59"/>
      <c r="M503" s="59"/>
      <c r="N503" s="37"/>
    </row>
    <row r="504" spans="9:14" s="6" customFormat="1" ht="13" customHeight="1">
      <c r="I504" s="59"/>
      <c r="J504" s="59"/>
      <c r="K504" s="59"/>
      <c r="L504" s="59"/>
      <c r="M504" s="59"/>
      <c r="N504" s="37"/>
    </row>
    <row r="505" spans="9:14" s="6" customFormat="1" ht="13" customHeight="1">
      <c r="I505" s="59"/>
      <c r="J505" s="59"/>
      <c r="K505" s="59"/>
      <c r="L505" s="59"/>
      <c r="M505" s="59"/>
      <c r="N505" s="37"/>
    </row>
    <row r="506" spans="9:14" s="6" customFormat="1" ht="13" customHeight="1">
      <c r="I506" s="59"/>
      <c r="J506" s="59"/>
      <c r="K506" s="59"/>
      <c r="L506" s="59"/>
      <c r="M506" s="59"/>
      <c r="N506" s="37"/>
    </row>
    <row r="507" spans="9:14" s="6" customFormat="1" ht="13" customHeight="1">
      <c r="I507" s="59"/>
      <c r="J507" s="59"/>
      <c r="K507" s="59"/>
      <c r="L507" s="59"/>
      <c r="M507" s="59"/>
      <c r="N507" s="37"/>
    </row>
    <row r="508" spans="9:14" s="6" customFormat="1" ht="13" customHeight="1">
      <c r="I508" s="59"/>
      <c r="J508" s="59"/>
      <c r="K508" s="59"/>
      <c r="L508" s="59"/>
      <c r="M508" s="59"/>
      <c r="N508" s="37"/>
    </row>
    <row r="509" spans="9:14" s="6" customFormat="1" ht="13" customHeight="1">
      <c r="I509" s="59"/>
      <c r="J509" s="59"/>
      <c r="K509" s="59"/>
      <c r="L509" s="59"/>
      <c r="M509" s="59"/>
      <c r="N509" s="37"/>
    </row>
    <row r="510" spans="9:14" s="6" customFormat="1" ht="13" customHeight="1">
      <c r="I510" s="59"/>
      <c r="J510" s="59"/>
      <c r="K510" s="59"/>
      <c r="L510" s="59"/>
      <c r="M510" s="59"/>
      <c r="N510" s="37"/>
    </row>
    <row r="511" spans="9:14" s="6" customFormat="1" ht="13" customHeight="1">
      <c r="I511" s="59"/>
      <c r="J511" s="59"/>
      <c r="K511" s="59"/>
      <c r="L511" s="59"/>
      <c r="M511" s="59"/>
      <c r="N511" s="37"/>
    </row>
    <row r="512" spans="9:14" s="6" customFormat="1" ht="13" customHeight="1">
      <c r="I512" s="59"/>
      <c r="J512" s="59"/>
      <c r="K512" s="59"/>
      <c r="L512" s="59"/>
      <c r="M512" s="59"/>
      <c r="N512" s="37"/>
    </row>
    <row r="513" spans="9:14" s="6" customFormat="1" ht="13" customHeight="1">
      <c r="I513" s="59"/>
      <c r="J513" s="59"/>
      <c r="K513" s="59"/>
      <c r="L513" s="59"/>
      <c r="M513" s="59"/>
      <c r="N513" s="37"/>
    </row>
    <row r="514" spans="9:14" s="6" customFormat="1" ht="13" customHeight="1">
      <c r="I514" s="59"/>
      <c r="J514" s="59"/>
      <c r="K514" s="59"/>
      <c r="L514" s="59"/>
      <c r="M514" s="59"/>
      <c r="N514" s="37"/>
    </row>
    <row r="515" spans="9:14" s="6" customFormat="1" ht="13" customHeight="1">
      <c r="I515" s="59"/>
      <c r="J515" s="59"/>
      <c r="K515" s="59"/>
      <c r="L515" s="59"/>
      <c r="M515" s="59"/>
      <c r="N515" s="37"/>
    </row>
    <row r="516" spans="9:14" s="6" customFormat="1" ht="13" customHeight="1">
      <c r="I516" s="59"/>
      <c r="J516" s="59"/>
      <c r="K516" s="59"/>
      <c r="L516" s="59"/>
      <c r="M516" s="59"/>
      <c r="N516" s="37"/>
    </row>
    <row r="517" spans="9:14" s="6" customFormat="1" ht="13" customHeight="1">
      <c r="I517" s="59"/>
      <c r="J517" s="59"/>
      <c r="K517" s="59"/>
      <c r="L517" s="59"/>
      <c r="M517" s="59"/>
      <c r="N517" s="37"/>
    </row>
    <row r="518" spans="9:14" s="6" customFormat="1" ht="13" customHeight="1">
      <c r="I518" s="59"/>
      <c r="J518" s="59"/>
      <c r="K518" s="59"/>
      <c r="L518" s="59"/>
      <c r="M518" s="59"/>
      <c r="N518" s="37"/>
    </row>
    <row r="519" spans="9:14" s="6" customFormat="1" ht="13" customHeight="1">
      <c r="I519" s="59"/>
      <c r="J519" s="59"/>
      <c r="K519" s="59"/>
      <c r="L519" s="59"/>
      <c r="M519" s="59"/>
      <c r="N519" s="37"/>
    </row>
    <row r="520" spans="9:14" s="6" customFormat="1" ht="13" customHeight="1">
      <c r="I520" s="59"/>
      <c r="J520" s="59"/>
      <c r="K520" s="59"/>
      <c r="L520" s="59"/>
      <c r="M520" s="59"/>
      <c r="N520" s="37"/>
    </row>
    <row r="521" spans="9:14" s="6" customFormat="1" ht="13" customHeight="1">
      <c r="I521" s="59"/>
      <c r="J521" s="59"/>
      <c r="K521" s="59"/>
      <c r="L521" s="59"/>
      <c r="M521" s="59"/>
      <c r="N521" s="37"/>
    </row>
    <row r="522" spans="9:14" s="6" customFormat="1" ht="13" customHeight="1">
      <c r="I522" s="59"/>
      <c r="J522" s="59"/>
      <c r="K522" s="59"/>
      <c r="L522" s="59"/>
      <c r="M522" s="59"/>
      <c r="N522" s="37"/>
    </row>
    <row r="523" spans="9:14" s="6" customFormat="1" ht="13" customHeight="1">
      <c r="I523" s="59"/>
      <c r="J523" s="59"/>
      <c r="K523" s="59"/>
      <c r="L523" s="59"/>
      <c r="M523" s="59"/>
      <c r="N523" s="37"/>
    </row>
    <row r="524" spans="9:14" s="6" customFormat="1" ht="13" customHeight="1">
      <c r="I524" s="59"/>
      <c r="J524" s="59"/>
      <c r="K524" s="59"/>
      <c r="L524" s="59"/>
      <c r="M524" s="59"/>
      <c r="N524" s="37"/>
    </row>
    <row r="525" spans="9:14" s="6" customFormat="1" ht="13" customHeight="1">
      <c r="I525" s="59"/>
      <c r="J525" s="59"/>
      <c r="K525" s="59"/>
      <c r="L525" s="59"/>
      <c r="M525" s="59"/>
      <c r="N525" s="37"/>
    </row>
    <row r="526" spans="9:14" s="6" customFormat="1" ht="13" customHeight="1">
      <c r="I526" s="59"/>
      <c r="J526" s="59"/>
      <c r="K526" s="59"/>
      <c r="L526" s="59"/>
      <c r="M526" s="59"/>
      <c r="N526" s="37"/>
    </row>
    <row r="527" spans="9:14" s="6" customFormat="1" ht="13" customHeight="1">
      <c r="I527" s="59"/>
      <c r="J527" s="59"/>
      <c r="K527" s="59"/>
      <c r="L527" s="59"/>
      <c r="M527" s="59"/>
      <c r="N527" s="37"/>
    </row>
    <row r="528" spans="9:14" s="6" customFormat="1" ht="13" customHeight="1">
      <c r="I528" s="59"/>
      <c r="J528" s="59"/>
      <c r="K528" s="59"/>
      <c r="L528" s="59"/>
      <c r="M528" s="59"/>
      <c r="N528" s="37"/>
    </row>
    <row r="529" spans="1:48" s="6" customFormat="1" ht="13" customHeight="1">
      <c r="I529" s="59"/>
      <c r="J529" s="59"/>
      <c r="K529" s="59"/>
      <c r="L529" s="59"/>
      <c r="M529" s="59"/>
      <c r="N529" s="37"/>
    </row>
    <row r="530" spans="1:48" s="6" customFormat="1" ht="13" customHeight="1">
      <c r="I530" s="59"/>
      <c r="J530" s="59"/>
      <c r="K530" s="59"/>
      <c r="L530" s="59"/>
      <c r="M530" s="59"/>
      <c r="N530" s="37"/>
    </row>
    <row r="531" spans="1:48" s="6" customFormat="1" ht="13" customHeight="1">
      <c r="I531" s="59"/>
      <c r="J531" s="59"/>
      <c r="K531" s="59"/>
      <c r="L531" s="59"/>
      <c r="M531" s="59"/>
      <c r="N531" s="37"/>
    </row>
    <row r="532" spans="1:48" s="6" customFormat="1" ht="13" customHeight="1">
      <c r="I532" s="59"/>
      <c r="J532" s="59"/>
      <c r="K532" s="59"/>
      <c r="L532" s="59"/>
      <c r="M532" s="59"/>
      <c r="N532" s="37"/>
    </row>
    <row r="533" spans="1:48" s="6" customFormat="1" ht="13" customHeight="1">
      <c r="I533" s="59"/>
      <c r="J533" s="59"/>
      <c r="K533" s="59"/>
      <c r="L533" s="59"/>
      <c r="M533" s="59"/>
      <c r="N533" s="37"/>
    </row>
    <row r="534" spans="1:48" s="6" customFormat="1" ht="13" customHeight="1">
      <c r="I534" s="59"/>
      <c r="J534" s="59"/>
      <c r="K534" s="59"/>
      <c r="L534" s="59"/>
      <c r="M534" s="59"/>
      <c r="N534" s="37"/>
    </row>
    <row r="535" spans="1:48" s="6" customFormat="1" ht="13" customHeight="1">
      <c r="I535" s="59"/>
      <c r="J535" s="59"/>
      <c r="K535" s="59"/>
      <c r="L535" s="59"/>
      <c r="M535" s="59"/>
      <c r="N535" s="37"/>
    </row>
    <row r="536" spans="1:48" s="6" customFormat="1" ht="13" customHeight="1">
      <c r="I536" s="59"/>
      <c r="J536" s="59"/>
      <c r="K536" s="59"/>
      <c r="L536" s="59"/>
      <c r="M536" s="59"/>
      <c r="N536" s="37"/>
    </row>
    <row r="537" spans="1:48" s="6" customFormat="1" ht="13" customHeight="1">
      <c r="A537" s="1"/>
      <c r="I537" s="59"/>
      <c r="J537" s="59"/>
      <c r="K537" s="59"/>
      <c r="L537" s="59"/>
      <c r="M537" s="59"/>
      <c r="N537" s="37"/>
    </row>
    <row r="538" spans="1:48" ht="13" customHeight="1">
      <c r="B538" s="6"/>
      <c r="C538" s="6"/>
      <c r="D538" s="6"/>
      <c r="E538" s="6"/>
      <c r="F538" s="6"/>
      <c r="G538" s="6"/>
      <c r="H538" s="6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3" customHeight="1">
      <c r="B539" s="6"/>
      <c r="C539" s="6"/>
      <c r="D539" s="6"/>
      <c r="E539" s="6"/>
      <c r="F539" s="6"/>
      <c r="G539" s="6"/>
      <c r="H539" s="6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3" customHeight="1">
      <c r="B540" s="6"/>
      <c r="C540" s="6"/>
      <c r="D540" s="6"/>
      <c r="E540" s="6"/>
      <c r="F540" s="6"/>
      <c r="G540" s="6"/>
      <c r="H540" s="6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3" customHeight="1">
      <c r="B541" s="6"/>
      <c r="C541" s="6"/>
      <c r="D541" s="6"/>
      <c r="E541" s="6"/>
      <c r="F541" s="6"/>
      <c r="G541" s="6"/>
      <c r="H541" s="6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3" customHeight="1">
      <c r="B542" s="6"/>
      <c r="C542" s="6"/>
      <c r="D542" s="6"/>
      <c r="E542" s="6"/>
      <c r="F542" s="6"/>
      <c r="G542" s="6"/>
      <c r="H542" s="6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3" customHeight="1">
      <c r="B543" s="6"/>
      <c r="C543" s="6"/>
      <c r="D543" s="6"/>
      <c r="E543" s="6"/>
      <c r="F543" s="6"/>
      <c r="G543" s="6"/>
      <c r="H543" s="6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3" customHeight="1">
      <c r="B544" s="6"/>
      <c r="C544" s="6"/>
      <c r="D544" s="6"/>
      <c r="E544" s="6"/>
      <c r="F544" s="6"/>
      <c r="G544" s="6"/>
      <c r="H544" s="6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2:48" ht="13" customHeight="1">
      <c r="B545" s="6"/>
      <c r="C545" s="6"/>
      <c r="D545" s="6"/>
      <c r="E545" s="6"/>
      <c r="F545" s="6"/>
      <c r="G545" s="6"/>
      <c r="H545" s="6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2:48" ht="13" customHeight="1">
      <c r="B546" s="6"/>
      <c r="C546" s="6"/>
      <c r="D546" s="6"/>
      <c r="E546" s="6"/>
      <c r="F546" s="6"/>
      <c r="G546" s="6"/>
      <c r="H546" s="6"/>
      <c r="I546" s="80"/>
      <c r="J546" s="80"/>
      <c r="K546" s="80"/>
      <c r="L546" s="80"/>
      <c r="M546" s="80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2:48" ht="13" customHeight="1">
      <c r="B547" s="6"/>
      <c r="C547" s="6"/>
      <c r="D547" s="6"/>
      <c r="E547" s="6"/>
      <c r="F547" s="6"/>
      <c r="G547" s="6"/>
      <c r="H547" s="6"/>
      <c r="I547" s="80"/>
      <c r="J547" s="80"/>
      <c r="K547" s="80"/>
      <c r="L547" s="80"/>
      <c r="M547" s="80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2:48" ht="13" customHeight="1">
      <c r="B548" s="6"/>
      <c r="C548" s="6"/>
      <c r="D548" s="6"/>
      <c r="E548" s="6"/>
      <c r="F548" s="6"/>
      <c r="G548" s="6"/>
      <c r="H548" s="6"/>
      <c r="I548" s="80"/>
      <c r="J548" s="80"/>
      <c r="K548" s="80"/>
      <c r="L548" s="80"/>
      <c r="M548" s="80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2:48" ht="13" customHeight="1">
      <c r="B549" s="6"/>
      <c r="C549" s="6"/>
      <c r="D549" s="6"/>
      <c r="E549" s="6"/>
      <c r="F549" s="6"/>
      <c r="G549" s="6"/>
      <c r="H549" s="6"/>
      <c r="I549" s="80"/>
      <c r="J549" s="80"/>
      <c r="K549" s="80"/>
      <c r="L549" s="80"/>
      <c r="M549" s="80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2:48" ht="13" customHeight="1">
      <c r="B550" s="6"/>
      <c r="C550" s="6"/>
      <c r="D550" s="6"/>
      <c r="E550" s="6"/>
      <c r="F550" s="6"/>
      <c r="G550" s="6"/>
      <c r="H550" s="6"/>
      <c r="I550" s="80"/>
      <c r="J550" s="80"/>
      <c r="K550" s="80"/>
      <c r="L550" s="80"/>
      <c r="M550" s="80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</sheetData>
  <sheetProtection algorithmName="SHA-512" hashValue="Q97wCMKUZsQyRqoeB29076aHjnK4weuUiO6Fo2Tn6IKynCt3CGUFONIUutMo31AwNBxizzafNAqdFqur/wKHsw==" saltValue="urdMBQmAkK6xzfx/5/+mpw==" spinCount="100000" sheet="1" objects="1" scenarios="1" formatCells="0" selectLockedCells="1"/>
  <mergeCells count="30">
    <mergeCell ref="A47:B47"/>
    <mergeCell ref="C47:G47"/>
    <mergeCell ref="A49:B49"/>
    <mergeCell ref="A16:A26"/>
    <mergeCell ref="B17:B24"/>
    <mergeCell ref="A38:A39"/>
    <mergeCell ref="A40:A42"/>
    <mergeCell ref="A43:A44"/>
    <mergeCell ref="A45:A46"/>
    <mergeCell ref="D26:H26"/>
    <mergeCell ref="D37:H37"/>
    <mergeCell ref="D39:H39"/>
    <mergeCell ref="D42:H42"/>
    <mergeCell ref="D44:H44"/>
    <mergeCell ref="D46:H46"/>
    <mergeCell ref="A3:H3"/>
    <mergeCell ref="A4:H4"/>
    <mergeCell ref="A5:H5"/>
    <mergeCell ref="A1:H1"/>
    <mergeCell ref="A2:H2"/>
    <mergeCell ref="A60:B60"/>
    <mergeCell ref="C59:E61"/>
    <mergeCell ref="C49:E49"/>
    <mergeCell ref="D58:E58"/>
    <mergeCell ref="A59:B59"/>
    <mergeCell ref="B6:D6"/>
    <mergeCell ref="A7:H7"/>
    <mergeCell ref="A27:A37"/>
    <mergeCell ref="A9:A15"/>
    <mergeCell ref="D15:H15"/>
  </mergeCells>
  <conditionalFormatting sqref="G12:G13">
    <cfRule type="cellIs" dxfId="26" priority="45" stopIfTrue="1" operator="equal">
      <formula>120</formula>
    </cfRule>
  </conditionalFormatting>
  <conditionalFormatting sqref="D15">
    <cfRule type="cellIs" dxfId="25" priority="20" operator="equal">
      <formula>"Não computou horas para este grupo de atividades"</formula>
    </cfRule>
    <cfRule type="cellIs" dxfId="24" priority="40" operator="equal">
      <formula>"Extrapolou 60% (36 horas) da CH mínima exigida pelo PPC"</formula>
    </cfRule>
  </conditionalFormatting>
  <conditionalFormatting sqref="G16">
    <cfRule type="cellIs" dxfId="23" priority="39" stopIfTrue="1" operator="equal">
      <formula>120</formula>
    </cfRule>
  </conditionalFormatting>
  <conditionalFormatting sqref="G25">
    <cfRule type="cellIs" dxfId="22" priority="37" stopIfTrue="1" operator="equal">
      <formula>120</formula>
    </cfRule>
  </conditionalFormatting>
  <conditionalFormatting sqref="G28:G29">
    <cfRule type="cellIs" dxfId="21" priority="35" stopIfTrue="1" operator="equal">
      <formula>120</formula>
    </cfRule>
  </conditionalFormatting>
  <conditionalFormatting sqref="G34:G36 G38:H38">
    <cfRule type="cellIs" dxfId="20" priority="32" stopIfTrue="1" operator="equal">
      <formula>40</formula>
    </cfRule>
  </conditionalFormatting>
  <conditionalFormatting sqref="G29">
    <cfRule type="cellIs" dxfId="19" priority="31" stopIfTrue="1" operator="equal">
      <formula>20</formula>
    </cfRule>
  </conditionalFormatting>
  <conditionalFormatting sqref="G43:H43">
    <cfRule type="cellIs" dxfId="18" priority="29" stopIfTrue="1" operator="equal">
      <formula>20</formula>
    </cfRule>
  </conditionalFormatting>
  <conditionalFormatting sqref="G38:H38">
    <cfRule type="cellIs" dxfId="17" priority="28" stopIfTrue="1" operator="equal">
      <formula>20</formula>
    </cfRule>
  </conditionalFormatting>
  <conditionalFormatting sqref="G36 G38:H38">
    <cfRule type="cellIs" dxfId="16" priority="27" stopIfTrue="1" operator="equal">
      <formula>10</formula>
    </cfRule>
  </conditionalFormatting>
  <conditionalFormatting sqref="D38:H38 D40:D41 D43:H43 F40:H41 D45 F45:H45">
    <cfRule type="cellIs" dxfId="15" priority="25" operator="equal">
      <formula>"OK, cumpriu entre 20% e 60% (entre 12h e 36h) da CH mínima exigida pelo PPC"</formula>
    </cfRule>
  </conditionalFormatting>
  <conditionalFormatting sqref="D26 D27:G27">
    <cfRule type="cellIs" dxfId="14" priority="14" operator="equal">
      <formula>"Não computou horas para este grupo de atividades"</formula>
    </cfRule>
    <cfRule type="cellIs" dxfId="13" priority="15" operator="equal">
      <formula>"Extrapolou 60% (36 horas) da CH mínima exigida pelo PPC"</formula>
    </cfRule>
  </conditionalFormatting>
  <conditionalFormatting sqref="D37">
    <cfRule type="cellIs" dxfId="12" priority="12" operator="equal">
      <formula>"Não computou horas para este grupo de atividades"</formula>
    </cfRule>
    <cfRule type="cellIs" dxfId="11" priority="13" operator="equal">
      <formula>"Extrapolou 60% (36 horas) da CH mínima exigida pelo PPC"</formula>
    </cfRule>
  </conditionalFormatting>
  <conditionalFormatting sqref="D39">
    <cfRule type="cellIs" dxfId="10" priority="10" operator="equal">
      <formula>"Não computou horas para este grupo de atividades"</formula>
    </cfRule>
    <cfRule type="cellIs" dxfId="9" priority="11" operator="equal">
      <formula>"Extrapolou 60% (36 horas) da CH mínima exigida pelo PPC"</formula>
    </cfRule>
  </conditionalFormatting>
  <conditionalFormatting sqref="D42">
    <cfRule type="cellIs" dxfId="8" priority="8" operator="equal">
      <formula>"Não computou horas para este grupo de atividades"</formula>
    </cfRule>
    <cfRule type="cellIs" dxfId="7" priority="9" operator="equal">
      <formula>"Extrapolou 60% (36 horas) da CH mínima exigida pelo PPC"</formula>
    </cfRule>
  </conditionalFormatting>
  <conditionalFormatting sqref="D44">
    <cfRule type="cellIs" dxfId="6" priority="6" operator="equal">
      <formula>"Não computou horas para este grupo de atividades"</formula>
    </cfRule>
    <cfRule type="cellIs" dxfId="5" priority="7" operator="equal">
      <formula>"Extrapolou 60% (36 horas) da CH mínima exigida pelo PPC"</formula>
    </cfRule>
  </conditionalFormatting>
  <conditionalFormatting sqref="D46">
    <cfRule type="cellIs" dxfId="4" priority="4" operator="equal">
      <formula>"Não computou horas para este grupo de atividades"</formula>
    </cfRule>
    <cfRule type="cellIs" dxfId="3" priority="5" operator="equal">
      <formula>"Extrapolou 60% (36 horas) da CH mínima exigida pelo PPC"</formula>
    </cfRule>
  </conditionalFormatting>
  <conditionalFormatting sqref="C59">
    <cfRule type="cellIs" dxfId="2" priority="3" operator="equal">
      <formula>"PARABÉNS VOCÊ JÁ CUMPRIU A CARGA HORÁRIA MÍNIMA PREVISTA NO PPC!!!"</formula>
    </cfRule>
  </conditionalFormatting>
  <conditionalFormatting sqref="D51:D57">
    <cfRule type="cellIs" dxfId="1" priority="2" operator="notEqual">
      <formula>0</formula>
    </cfRule>
  </conditionalFormatting>
  <conditionalFormatting sqref="C59:E61">
    <cfRule type="cellIs" dxfId="0" priority="1" operator="equal">
      <formula>"ATÉ O MOMENTO VOCÊ CUMPRIU 0% DA CARGA HORÁRIA MÍNIMA EXIGIDA PELO PPC."</formula>
    </cfRule>
  </conditionalFormatting>
  <dataValidations count="13">
    <dataValidation type="list" operator="greaterThanOrEqual" allowBlank="1" showInputMessage="1" showErrorMessage="1" errorTitle="ERRO!" error="Selecione a carga horária corretamente ou deixe a célula em branco." promptTitle="ATENÇÃO!!!" prompt="Selecione a carga horária correspondente:_x000a_1 publicação = 50h_x000a_2 publicações = 100h" sqref="E17" xr:uid="{ED834A52-33E8-412F-AC77-7F1252286F71}">
      <formula1>$I$17:$J$17</formula1>
    </dataValidation>
    <dataValidation type="list" operator="greaterThanOrEqual" allowBlank="1" showInputMessage="1" showErrorMessage="1" errorTitle="ERRO!" error="Selecione a carga horária corretamente ou deixe a célula em branco." promptTitle="ATENÇÃO!!!" prompt="Selecione a carga horária correspondente:_x000a_1 publicação = 40h_x000a_2 publicações = 80h" sqref="E18" xr:uid="{FBA533B0-AFF7-405E-97DB-71108ADD8895}">
      <formula1>$I$18:$J$18</formula1>
    </dataValidation>
    <dataValidation type="list" operator="greaterThanOrEqual" allowBlank="1" showInputMessage="1" showErrorMessage="1" errorTitle="ERRO!" error="Selecione a carga horária corretamente ou deixe a célula em branco." promptTitle="ATENÇÃO!!!" prompt="Selecione a carga horária correspondente:_x000a_1 publicação = 40h_x000a_2 publicações = 80h" sqref="E19" xr:uid="{90EBC09E-088A-4534-AF99-78114A5D23AF}">
      <formula1>$I$19:$J$19</formula1>
    </dataValidation>
    <dataValidation type="list" operator="greaterThanOrEqual" allowBlank="1" showInputMessage="1" showErrorMessage="1" errorTitle="ERRO!" error="Selecione a carga horária corretamente ou deixe a célula em branco." promptTitle="ATENÇÃO!!!" prompt="Selecione a carga horária correspondente:_x000a_1 publicação = 20h_x000a_2 publicações = 40h_x000a_3 publicações = 60h_x000a_4 publicações = 80h" sqref="E20" xr:uid="{60B54A66-7AC3-40F0-BC59-74599EEEB0F6}">
      <formula1>$I$20:$L$20</formula1>
    </dataValidation>
    <dataValidation type="list" operator="greaterThanOrEqual" allowBlank="1" showInputMessage="1" showErrorMessage="1" errorTitle="ERRO!" error="Selecione a carga horária corretamente ou deixe a célula em branco." promptTitle="ATENÇÃO!!!" prompt="Selecione a carga horária correspondente:_x000a_1 publicação = 20h_x000a_2 publicações = 40h" sqref="E21" xr:uid="{70698AE0-6A16-431E-B6DA-31268A5A50C8}">
      <formula1>$I$21:$J$21</formula1>
    </dataValidation>
    <dataValidation type="list" operator="greaterThanOrEqual" allowBlank="1" showInputMessage="1" showErrorMessage="1" errorTitle="ERRO!" error="Selecione a carga horária corretamente ou deixe a célula em branco." promptTitle="ATENÇÃO!!!" prompt="Selecione a carga horária correspondente:_x000a_1 publicação = 10h_x000a_2 publicações = 20h" sqref="E22" xr:uid="{4C5149EA-B9E9-4197-9DC4-5EA97BBD8CE3}">
      <formula1>$I$22:$J$22</formula1>
    </dataValidation>
    <dataValidation type="list" operator="greaterThanOrEqual" allowBlank="1" showInputMessage="1" showErrorMessage="1" errorTitle="ERRO!" error="Selecione a carga horária corretamente ou deixe a célula em branco." promptTitle="ATENÇÃO!!!" prompt="Selecione a carga horária correspondente:_x000a_1 publicação = 5h_x000a_2 publicações = 10h_x000a_3 publicações = 15h_x000a_4 publicações = 20h" sqref="E23" xr:uid="{ED25AFBC-3485-4E2E-8D89-C309697CE994}">
      <formula1>$I$23:$L$23</formula1>
    </dataValidation>
    <dataValidation type="list" operator="greaterThanOrEqual" allowBlank="1" showInputMessage="1" showErrorMessage="1" errorTitle="ERRO!" error="Selecione a carga horária corretamente ou deixe a célula em branco." promptTitle="ATENÇÃO!!!" prompt="Selecione a carga horária correspondente:_x000a_1 publicação = 5h_x000a_2 publicações = 10h_x000a_3 publicações = 15h_x000a_4 publicações = 20h" sqref="E24" xr:uid="{10B9B884-A4F9-479E-8534-0BC13CC37A63}">
      <formula1>$I$24:$L$24</formula1>
    </dataValidation>
    <dataValidation type="list" allowBlank="1" showInputMessage="1" showErrorMessage="1" errorTitle="ERRO!!!" error="Selecione a carga horária corretamente ou deixe a célula em branco." promptTitle="ATENÇÃO!!!" prompt="Selecione a CH correspondente ao nº de apresentações: _x000a_1= 5h | 2= 10h | 3= 15h | 4= 20h | 5= 25h" sqref="E31" xr:uid="{6057C255-069B-48F3-B013-BDDBE30C4612}">
      <formula1>$I$31:$M$31</formula1>
    </dataValidation>
    <dataValidation type="list" allowBlank="1" showInputMessage="1" showErrorMessage="1" errorTitle="ERRO!!!" error="Selecione a carga horária corretamente ou deixe a célula em branco." promptTitle="ATENÇÃO!!!" prompt="Selecione a carga horária correspondente:_x000a_1 comissão = 10h_x000a_2 comissões = 20h_x000a_3 comissões = 30h" sqref="E32" xr:uid="{5D125960-7813-4825-893C-50ACFDFCAC81}">
      <formula1>$I$32:$K$32</formula1>
    </dataValidation>
    <dataValidation type="list" allowBlank="1" showInputMessage="1" showErrorMessage="1" errorTitle="ERRO!!!" error="Selecione a carga horária corretamente ou deixe a célula em branco." promptTitle="ATENÇÃO!!!" prompt="Selecione a carga horária correspondente:_x000a_1 semestre = 10h_x000a_2 semestres = 20h_x000a_3 semestres = 30h" sqref="E40" xr:uid="{92CE0A5A-5C78-4AF0-9CF2-671648D3B670}">
      <formula1>$I$40:$K$40</formula1>
    </dataValidation>
    <dataValidation type="list" allowBlank="1" showInputMessage="1" showErrorMessage="1" errorTitle="ERRO!!!" error="Selecione a carga horária corretamente ou deixe a célula em branco." promptTitle="ATENÇÃO!!!" prompt="Selecione a carga horária correspondente:_x000a_1 semestre = 10h_x000a_2 semestres = 20h_x000a_3 semestres = 30h" sqref="E41" xr:uid="{11949CCF-1247-40D9-B509-28D4C37B35C9}">
      <formula1>$I$41:$K$41</formula1>
    </dataValidation>
    <dataValidation type="list" allowBlank="1" showInputMessage="1" showErrorMessage="1" errorTitle="ERRO!!!" error="Selecione a carga horária corretamente ou deixe a célula em branco." promptTitle="ATENÇÃO!!!" prompt="Selecione a carga horária correspondente:_x000a_1 = 10h_x000a_2 = 20h_x000a_3 = 30h" sqref="E45" xr:uid="{3E95380F-E946-4AFE-9BF0-1336B7BFECB9}">
      <formula1>$I$45:$K$45</formula1>
    </dataValidation>
  </dataValidations>
  <pageMargins left="0.70000000000000007" right="0.70000000000000007" top="0.75" bottom="0.75" header="0.30000000000000004" footer="0.30000000000000004"/>
  <pageSetup paperSize="9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NOME_DO_ALUNO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REGULAMENTO DO TRABALHO DE CONCLUSÃO DE CURSO – TCC</dc:title>
  <dc:creator>IF Santa Ines</dc:creator>
  <cp:lastModifiedBy>User</cp:lastModifiedBy>
  <dcterms:created xsi:type="dcterms:W3CDTF">2020-04-03T02:41:26Z</dcterms:created>
  <dcterms:modified xsi:type="dcterms:W3CDTF">2022-07-13T16:15:25Z</dcterms:modified>
</cp:coreProperties>
</file>